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<sst xmlns="http://schemas.openxmlformats.org/spreadsheetml/2006/main" count="3659" uniqueCount="732">
  <si>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</si>
  <si>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</si>
  <si>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</si>
  <si>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</si>
  <si>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</si>
  <si>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</si>
  <si>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</si>
  <si>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</si>
  <si>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</si>
  <si>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</si>
  <si>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</si>
  <si>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</si>
  <si>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</si>
  <si>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</si>
  <si>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</si>
  <si>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</si>
  <si>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</si>
  <si>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</si>
  <si>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</si>
  <si>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</si>
  <si>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</si>
  <si>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</si>
  <si>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</si>
  <si>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</si>
  <si>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</si>
  <si>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</si>
  <si>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</si>
  <si>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</si>
  <si>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</si>
  <si>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</si>
  <si>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</si>
  <si>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</si>
  <si>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</si>
  <si>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</si>
  <si>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</si>
  <si>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</si>
  <si>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</si>
  <si>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</si>
  <si>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</si>
  <si>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</si>
  <si>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</si>
  <si>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</si>
  <si>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</si>
  <si>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</si>
  <si>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</si>
  <si>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</si>
  <si>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</si>
  <si>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</si>
  <si>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</si>
  <si>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</si>
  <si>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</si>
  <si>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</si>
  <si>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</si>
  <si>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</si>
  <si>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</si>
  <si>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</si>
  <si>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</si>
  <si>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</si>
  <si>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</si>
  <si>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</si>
  <si>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</si>
  <si>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</si>
  <si>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</si>
  <si>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</si>
  <si>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</si>
  <si>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</si>
  <si>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</si>
  <si>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</si>
  <si>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</si>
  <si>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</si>
  <si>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</si>
  <si>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</si>
  <si>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</si>
  <si>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</si>
  <si>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</si>
  <si>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</si>
  <si>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</si>
  <si>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</si>
  <si>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</si>
  <si>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</si>
  <si>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</si>
  <si>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</si>
  <si>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</si>
  <si>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</si>
  <si>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</si>
  <si>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</si>
  <si>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</si>
  <si>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</si>
  <si>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</si>
  <si>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</si>
  <si>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</si>
  <si>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</si>
  <si>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</si>
  <si>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</si>
  <si>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</si>
  <si>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</si>
  <si>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</si>
  <si>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</si>
  <si>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</si>
  <si>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</si>
  <si>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</si>
  <si>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</si>
  <si>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</si>
  <si>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</si>
  <si>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</si>
  <si>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</si>
  <si>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</si>
  <si>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</si>
  <si>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</si>
  <si>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</si>
  <si>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</si>
  <si>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</si>
  <si>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</si>
  <si>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</si>
  <si>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</si>
  <si>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</si>
  <si>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</si>
  <si>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</si>
  <si>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</si>
  <si>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</si>
  <si>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</si>
  <si>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</si>
  <si>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</si>
  <si>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</si>
  <si>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</si>
  <si>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</si>
  <si>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</si>
  <si>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</si>
  <si>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</si>
  <si>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</si>
  <si>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</si>
  <si>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</si>
  <si>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</si>
  <si>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</si>
  <si>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</si>
  <si>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</si>
  <si>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</si>
  <si>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</si>
  <si>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</si>
  <si>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</si>
  <si>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</si>
  <si>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</si>
  <si>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</si>
  <si>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</si>
  <si>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</si>
  <si>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 xml:space="preserve">จ้างออกแบบปรับปรุงพื้นที่ของฝ่ายผลิตและบรรจุยา จำนวน 1 งาน </t>
  </si>
  <si>
    <t>คัดเลือก</t>
  </si>
  <si>
    <t>บริษัท โปรเซส อาร์คิเต็ค แอนด์ แปลนเนอร์ จำกัด</t>
  </si>
  <si>
    <t>P65110035551
P65110035557
P65110035559
P65110035561</t>
  </si>
  <si>
    <t>กระทรวงการอุดมศึกษา 
วิทยาศาสตร์ วิจัยและนวัตกรรม</t>
  </si>
  <si>
    <t>6 ก.พ. 2566</t>
  </si>
  <si>
    <t xml:space="preserve">จ้างเหมาบริการทำความสะอาด (ไม่รวมวัสดุสิ้นเปลือง) อาคารนวัตกรรมชีวภัณฑ์ มหิดล ตั้งแต่วันที่ 1 มกราคม 2566 ถึงวันที่ 30 กันยายน 2566 </t>
  </si>
  <si>
    <t xml:space="preserve">เครื่องวัดค่าการดูดกลืนแสงสำหรับวัดตัวอย่างปริมาณน้อย ตำบลศาลายา อำเภอพุทธมณฑล จังหวัดนครปฐม 1 เครื่อง </t>
  </si>
  <si>
    <t>เครื่องวิเคราะห์สารชีวภาพ ตําบลศาลายา อําเภอพุทธมณฑล จังหวัดนครปฐม 1 เครื่อง</t>
  </si>
  <si>
    <t xml:space="preserve">พุทธมณฑล </t>
  </si>
  <si>
    <t>-</t>
  </si>
  <si>
    <t>29 ธ.ค.65</t>
  </si>
  <si>
    <t>30 ก.ย.2566</t>
  </si>
  <si>
    <t>18 เม.ย. 66</t>
  </si>
  <si>
    <t>16 มิ.ย. 66</t>
  </si>
  <si>
    <t>P65110035543</t>
  </si>
  <si>
    <t>P65110035545</t>
  </si>
  <si>
    <t>จ้างซ่อมเปลี่ยนบอร์ดอิเล็กทรอนิกส์ ของ Quadrupole ลำดับที่ 2 ของเครื่องวัดมวลแบบ Triple Quad ฝ่ายวิจัยและพัฒนา จำนวน 1 งาน</t>
  </si>
  <si>
    <t xml:space="preserve">จ้างบำรุงรักษาเชิงป้องกัน (แบบรวมอะไหล่) พร้อมสอบเทียบถังปฏิกรณ์เพาะเลี้ยงเซลล์แบคทีเรีย ยีสต์ รา ขนาด 10 ลิตร จำนวน 1 เครื่อง </t>
  </si>
  <si>
    <t>ชุดควบคุมการทำงานและประมวลผล สำหรับเครื่องแยกสารโดยใช้ไฟฟ้าแบบแคพิลลารี ตำบลศาลายา อำเภอพุทธมณฑล จังหวัดนครปฐม 1 ระบบ</t>
  </si>
  <si>
    <t>กล้องจุลทรรศน์อิเล็กตรอนแบบส่องผ่าน พร้อมอุปกรณ์เตรียมตัวอย่าง ตำบลศาลายา อำเภอพุทธมณฑล จังหวัดนครปฐม 1 กล้อง</t>
  </si>
  <si>
    <t xml:space="preserve">เครื่องแยกสารด้วยเทคนิคโครมาโทกราฟีชนิดของเหลวความดันสูง ตําบลศาลายา อําเภอพุทธมณฑล จังหวัดนครปฐม  1 เครื่อง </t>
  </si>
  <si>
    <t xml:space="preserve">เครื่องแยกสารด้วยเทคนิคโครมาโทกราฟี   ชนิดของเหลวความดันสูง พร้อมระบบปฏิบัติการ ตําบลศาลายา อําเภอพุทธมณฑล จังหวัดนครปฐม  1 ระบบ </t>
  </si>
  <si>
    <t>เฉพาะเจาะจง</t>
  </si>
  <si>
    <t>บริษัท เอ็น.ซี.ซี.ออล เซอร์วิส จำกัด</t>
  </si>
  <si>
    <t>บริษัท ยีนพลัส จำกัด</t>
  </si>
  <si>
    <t>บริษัท ดีเคเอสเอช เทคโนโลยี จำกัด</t>
  </si>
  <si>
    <t>บริษัท เคลฟเวอร์ เอฟเวอร์ จำกัด</t>
  </si>
  <si>
    <t>บริษัท วันไทม์ จำกัด</t>
  </si>
  <si>
    <t>บริษัท เคลฟเวอร์แลบ จำกัด</t>
  </si>
  <si>
    <t>บริษัท ซินเทค อินโนเวชั่น จำกัด</t>
  </si>
  <si>
    <t>เครื่องวัดปริมาณสารพันธุกรรม และโปรตีน แบบฟลูออเรสเซนต์ ตำบลศาลายา อำเภอพุทธมณฑล จังหวัดนครปฐม 1 เครื่อง</t>
  </si>
  <si>
    <t>กล้องจุลทรรศน์หัวกลับชนิด 3 ตาพร้อมชุดถ่ายภาพและโปรแกรมประมวลผลภาพ ตำบลศาลายา อำเภอพุทธมณฑล จังหวัดนครปฐม 1 ชุด</t>
  </si>
  <si>
    <t>เครื่องดูดจ่ายสารละลายปริมาตรน้อย ตำบลศาลายา อำเภอพุทธมณฑล จังหวัดนครปฐมจำนวน 6 รายการ</t>
  </si>
  <si>
    <t>ครื่องดูดจ่ายสารละลายปริมาตรน้อย และเครื่องดูดจ่ายสารละลายอิเลคทรอนิกส์ ตำบลศาลายา อำเภอพุทธมณฑล จังหวัดนครปฐม จำนวน 4 รายการ</t>
  </si>
  <si>
    <t>เครื่องกวนสารละลาย ตำบลศาลายา อำเภอพุทธมณฑล จังหวัดนครปฐม 1 เครื่อง</t>
  </si>
  <si>
    <t xml:space="preserve">เครื่องปั่นเหวี่ยงตกตะกอนชนิดตั้งโต๊ะเเบบควบคุมอุณหภูมิ ตำบลศาลายา อำเภอพุทธมณฑล จังหวัดนครปฐม 1 เครื่อง </t>
  </si>
  <si>
    <t>เครื่องเพาะเลี้ยงเซลล์พร้อมอุปกรณ์ประกอบ ตำบลศาลายา อำเภอพุทธมณฑล จังหวัดนครปฐม 1 เครื่อง</t>
  </si>
  <si>
    <t xml:space="preserve">เครื่องวัดค่าการนำไฟฟ้าแบบตั้งโต๊ะ ตำบลศาลายา อำเภอพุทธมณฑล จังหวัดนครปฐม 1 เครื่อง </t>
  </si>
  <si>
    <t>เครื่องชั่งไฟฟ้าทศนิยม 2 ตำแหน่ง ตำบลศาลายา อำเภอพุทธมณฑล จังหวัดนครปฐม 1 เครื่อง</t>
  </si>
  <si>
    <t>ตู้ควบคุมอุณหภูมิแบบเย็น ตำบลศาลายา อำเภอพุทธมณฑล จังหวัดนครปฐม 1 เครื่อง</t>
  </si>
  <si>
    <t>ตู้แช่แข็ง -20 องศาเซลเซียส ตำบลศาลายา อำเภอพุทธมณฑล จังหวัดนครปฐม 1 เครื่อง</t>
  </si>
  <si>
    <t xml:space="preserve">เครื่องชั่งไฟฟ้าทศนิยม 4 ตำแหน่ง ตำบลศาลายา อำเภอพุทธมณฑล จังหวัดนครปฐม 1 เครื่อง </t>
  </si>
  <si>
    <t>จ้างติดตั้ง Point of use (POU) ของระบบไอน้ำบริสุทธิ์ (Pure Steam) สำหรับระบบทำให้ปราศจากเชื้อด้วยไอน้ำของเครื่องทำเข้มข้นผลิตภัณฑ์ ในห้อง MM031 จำนวน 1 งาน</t>
  </si>
  <si>
    <t>บริษัท เอพเพนดอร์ฟ (ประเทศไทย) จำกัด</t>
  </si>
  <si>
    <t>บริษัท ไอเคเอ เวิร์คส์ (ไทยแลนด์) จำกัด</t>
  </si>
  <si>
    <t>บริษัท พริมา ไซเอ็นติฟิค จำกัด</t>
  </si>
  <si>
    <t>บริษัท เมทเล่อร์-โทเลโด (ประเทศไทย) จำกัด</t>
  </si>
  <si>
    <t>บริษัท ดีเคเอสเอช เทคโนโลยี จำกั</t>
  </si>
  <si>
    <t>บริษัท ฟาร์ม่า โปรเซส เทคโนโลยี จำกัด</t>
  </si>
  <si>
    <t>จ้างเหมาบริการซ่อมบำรุงรักษา (แบบไม่รวมอะไหล่) ระบบผลิตน้ำบริสุทธิ์ (Purify water) อาคารนวัตกรรมชีวภัณฑ์ มหิดล ปีงบประมาณ 2566</t>
  </si>
  <si>
    <t>แก๊สหุงต้ม ขนาดบรรจุ 48 กิโลกรัม สำหรับอาคารนวัตกรรมชีวภัณฑ์ มหิดล ปีงบประมาณ 2566</t>
  </si>
  <si>
    <t>จ้างซ่อมเปลี่ยนอะไหล่เครื่องกำเนิดโอโซน (Ozone Generator) ของระบบผลิตน้ำบริสุทธิ์ (Purified water system) จำนวน 2 รายการ</t>
  </si>
  <si>
    <t>จ้างบำรุงรักษา (แบบไม่รวมอะไหล่) พร้อมสอบเทียบครุภัณฑ์เครื่องมือสุขศาสตร์อุตสาหกรรม จำนวน 20 เครื่อง</t>
  </si>
  <si>
    <t>แก๊สสำหรับเครื่องมือวิทยาศาสตร์ งานเครื่องมือกลาง กองบริหารงานวิจัย ปีงบประมาณ 2566 จำนวน 1 รายการ</t>
  </si>
  <si>
    <t>แก๊สสำหรับเครื่องมือวิทยาศาสตร์ งานเครื่องมือกลาง กองบริหารงานวิจัย ปีงบประมาณ 2566 จำนวน 4 รายการ</t>
  </si>
  <si>
    <t>แก๊สสำหรับเครื่องมือวิทยาศาสตร์ งานเครื่องมือกลาง กองบริหารงานวิจัย ปีงบประมาณ 2566 จำนวน 10 รายการ</t>
  </si>
  <si>
    <t>จ้างเหมาบริการดูแลรักษาความปลอดภัย อาคารนวัตกรรมชีวภัณฑ์ มหิดล ตั้งแต่วันที่ 1 มกราคม 2566 เวลา 07.00 น. ถึง วันที่ 1 ตุลาคม 2566 เวลา 07.00 น.</t>
  </si>
  <si>
    <t xml:space="preserve">จ้างบริการดูแลตรวจสอบบำรุงรักษา (แบบไม่รวมอะไหล่) และทำความสะอาดเครื่องปรับอากาศ (Split type) จำนวน 50 เครื่อง อาคารนวัตกรรมชีวภัณฑ์ มหิดล จำนวน 9 เดือน (ตั้งแต่เดือนมกราคม 2566 ถึงเดือนกันยายน 2566) </t>
  </si>
  <si>
    <t xml:space="preserve">  จ้างซ่อมเปลี่ยนปั๊มน้ำวนของชุดถังปฏิกรณ์เพาะเลี้ยงเซลล์ในระดับห้องปฏิบัติการ จำนวน 2 ตัว </t>
  </si>
  <si>
    <t>จ้างซ่อมและเปลี่ยนอะไหล่ระบบ Kill Tank จำนน 1 งาน</t>
  </si>
  <si>
    <t>จ้างซ่อมเปลี่ยนอะไหล่เครื่องไหลเวียนน้ำบริสุทธิ์ สำหรับผลิตยาปราศจากเชื้อ จำนวน 3 รายการ</t>
  </si>
  <si>
    <t>อะไหล่ซ่อมเปลี่ยนสำหรับถังปฏิกรณ์เพาะเลี้ยงเซลล์แบคทีเรีย ยีสต์ รา ขนาด 10 ลิตร จำนวน 3 รายการ</t>
  </si>
  <si>
    <t>จ้างบำรุงรักษา (แบบไม่รวมอะไหล่) พร้อมตรวจรับรองเครื่องวิเคราะห์สารแบบความดันสูง (Analytical HPLC) โดยมีปั๊มขับเฟสเคลื่อนที่แบบ Quaternary จำนวน 1 เครื่อง</t>
  </si>
  <si>
    <t>จ้างซ่อมเปลี่ยนชุดไส้กรองและสายท่อลมเครื่องผลิตก๊าซไนโตรเจน ของเครื่องวิเคราะห์มวล แบบ Q-TOF จำนวน 1 งาน</t>
  </si>
  <si>
    <t>แก๊สหุงต้ม ขนาดบรรจุ 48 กิโลกรัม สำหรับอาคารนวัตกรรมชีวภัณฑ์ มหิดล  ปีงบประมาณ 2566 (เพิ่มเติม)</t>
  </si>
  <si>
    <t>จ้างซ่อมเปลี่ยนวาล์วลดแรงดัน (Pressure reducing valve) และวาล์วนิรภัย (Safety valve) ของระบบผลิตน้ำไอน้ำ (Boiler) จำนวน 1 งาน</t>
  </si>
  <si>
    <t>กระบอก UF Membrane พร้อมติดตั้ง ซ่อมเปลี่ยนระบบผลิตน้ำบริสุทธิ์ จำนวน 1 ชุด</t>
  </si>
  <si>
    <t>จ้างบำรุงรักษา (แบบรวมอะไหล่) พร้อมตรวจรับรองเครื่องวิเคราะห์สารแบบความดันสูง (Analytical HPLC) โดยมีปั๊มขับเฟสเคลื่อนที่แบบ Quaternary จำนวน 1 เครื่อง</t>
  </si>
  <si>
    <t>จ้างบำรุงรักษา (แบบรวมอะไหล่) เครื่องวิเคราะห์สารแบบความดันสูงพร้อมเครื่องวัดมวล แบบ Triple quad จำนวน 1 ชุด</t>
  </si>
  <si>
    <t xml:space="preserve">จ้างซ่อมเปลี่ยนชุดไส้กรองของเครื่องผลิตก๊าซไนโตรเจน จำนวน 1 งาน </t>
  </si>
  <si>
    <t>จ้างบำรุงรักษา (แบบรวมอะไหล่) พร้อมตรวจรับรองเครื่องมือวิเคราะห์ทดสอบของ ห้องปฏิบัติการควบคุมคุณภาพ จำนวน 2 เครื่อง</t>
  </si>
  <si>
    <t xml:space="preserve">จ้างซ่อมเปลี่ยนหน้าจอแสดงผลและแผงวงจร ยางรองฐาน พร้อมบำรุงรักษาเชิงป้องกันปั๊มดูด-จ่ายสารละลายแบบรีดท่อ (Peristaltic pump) จำนวน 4 เครื่อง </t>
  </si>
  <si>
    <t>ชุดตรวจหาปริมาณเอ็นโดท็อกซิน และน้ำสะอาดปราศจากเชื้อ จำนวน 3 รายการ</t>
  </si>
  <si>
    <t>บริษัท ลิควิด เพียวริฟิเกชั่น เอ็นจิเนียริ่ง อินเตอร์เนชั่นแนล จำกัด</t>
  </si>
  <si>
    <t>บริษัท ลิควิด เพียวริฟิเกชั่น เอ็นจิเนียริ่ง 
อินเตอร์เนชั่นแนล จำกัด</t>
  </si>
  <si>
    <t xml:space="preserve">ธีรภัทร์ แก๊ส </t>
  </si>
  <si>
    <t>บริษัท อินโนเวทีฟ อินสทรูเมนต์ จำกัด</t>
  </si>
  <si>
    <t>บริษัท แล็บ โซลูชั่น แอนด์ เอ็นจิเนียริ่ง จำกัด</t>
  </si>
  <si>
    <t>บริษัท เอส.ไอ.เทคโนโลยี จำกัด</t>
  </si>
  <si>
    <t>บริษัท ลินเด้ (ประเทศไทย) จำกัด (มหาชน)</t>
  </si>
  <si>
    <t>บริษัท รักษาความปลอดภัย เอ็น.พี. จำกัด</t>
  </si>
  <si>
    <t>บริษัท ไฮ วิชั่น เทคโนโลยี จำกัด</t>
  </si>
  <si>
    <t>บริษัท ไบโอแอคทีฟ จำกัด</t>
  </si>
  <si>
    <t>บริษัท ออสคอน จำกัด</t>
  </si>
  <si>
    <t>บริษัท พี-เทคโนโลยี 2018 จำกัด</t>
  </si>
  <si>
    <t>บริษัท ไอ ที เอส (ไทยแลนด์) จำกัด</t>
  </si>
  <si>
    <t>บริษัท อินสไปร์ ไซเอนทิฟิค จำกัด</t>
  </si>
  <si>
    <t>บริษัท ดอมนิค (ประเทศไทย)</t>
  </si>
  <si>
    <t>บริษัท แอลเค เทอร์มอล เซอร์วิส จำกัด</t>
  </si>
  <si>
    <t>บริษัท ดอมนิค (ประเทศไทย) จำกัด</t>
  </si>
  <si>
    <t>บริษัท ไทย แคน ไบโอเทค จำกัด</t>
  </si>
  <si>
    <t>เครื่องพิมพ์ผลสำหรับเครื่องชั่ง ตำบลศาลายา อำเภอพุทธมณฑล จังหวัดนคปรฐม 2 เครื่อง</t>
  </si>
  <si>
    <t xml:space="preserve">เครื่องจ่ายสารละลายแบบต่อกับขวด ตำบลศาลายา อำเภอพุทธมณฑล จังหวัดนครปฐม 1 เครื่อง </t>
  </si>
  <si>
    <t xml:space="preserve">เครื่องเขย่าสารละลายในหลอดทดลอง ตำบลศาลายา อำเภอพุทธมณฑล จังหวัดนครปฐม 2 เครื่อง </t>
  </si>
  <si>
    <t>อ่างน้ำควบคุมอุณหภูมิ ตำบลศาลายา อำเภอพุทธมณฑล จังหวัดนครปฐม      1 เครื่อง</t>
  </si>
  <si>
    <t xml:space="preserve">เครื่องกวนสารแบบให้ความร้อน ตำบลศาลายา อำเภอพุทธมณฑล จังหวัดนครปฐม 1 เครื่อง </t>
  </si>
  <si>
    <t>เครื่องทำลายเอกสาร จำนวน 2 เครื่อง</t>
  </si>
  <si>
    <t>กระติกน้ำร้อน จำนวน 1 ใบ</t>
  </si>
  <si>
    <t>ตู้เก็บกุญแจ จำนวน 3 ตู้</t>
  </si>
  <si>
    <t xml:space="preserve">โต๊ะแกรนิตสำหรับวางเครื่องปั่นเหวี่ยง จำนวน 1 ตัว </t>
  </si>
  <si>
    <t>โต๊ะแกรนิตสำหรับวางเครื่องชั่ง จำนวน 2 ตัว</t>
  </si>
  <si>
    <t>เครื่องวัดความเป็นกรด-ด่างแบบตั้งโต๊ะ ตำบลศาลายา อำเภอพุทธมณฑล จังหวัดนครปฐม 1 เครื่อง</t>
  </si>
  <si>
    <t>น้ำดื่ม ขนาด 600 ml ปีงบประมาณ 2566</t>
  </si>
  <si>
    <t>น้ำดื่มบรรจุขวด ชนิดถังใส ขนาด 18.9 ลิตร ปีงบประมาณ 2566</t>
  </si>
  <si>
    <t xml:space="preserve">สารเคมีสำหรับผลิตคลอรีนไดออกไซด์ เครื่องผลิตและเติมคลอรีนในน้ำดิบ สำหรับกระบวนการผลิตน้ำบริสุทธิ์ อาคารนวัตกรรมชีวภัณฑ์ มหิดล จำนวน 2 รายการ ปีงบประมาณ 2566  </t>
  </si>
  <si>
    <t xml:space="preserve">จ้างบำรุงรักษา (แบบไม่รวมอะไหล่) และทำความสะอาดหม้อแปลงไฟฟ้า อาคารนวัตกรรมชีวภัณฑ์ มหิดล ปีงบประมาณ 2566 </t>
  </si>
  <si>
    <t>จ้างบำรุงรักษา (แบบไม่รวมอะไหล่) และทำความสะอาดระบบผลิตลมอัด (Compress Dry Air) อาคารนวัตรรมชีวภัณฑ์ มหิดล ปีงบประมาณ 2566</t>
  </si>
  <si>
    <t>จ้างบำรุงรักษา (แบบไม่รวมอะไหล่) เครื่องทำน้ำเย็น (Chiller) ขนาด 40 ตัน จำนวน 1 เครื่อง อาคารนวัตกรรมชีวภัณฑ์ มหิดล ปีงบประมาณ 2566</t>
  </si>
  <si>
    <t>จ้างบำรุงรักษา (แบบไม่รวมอะไหล่) ระบบป้องกันอันตรายจากฟ้าผ่า อาคารนวัตกรรมชีวภัณฑ์ มหิดล ปีงบประมาณ 2566</t>
  </si>
  <si>
    <t>จ้างบำรุงรักษา (แบบไม่รวมอะไหล่) และทำความสะอาดระบบสัญญาณแจ้งเหตุเพลิงไหม้ (FIRE ALARM) อาคารนวัตกรรมชีวภัณฑ์ มหิดล ปีงบประมาณ 2566</t>
  </si>
  <si>
    <t xml:space="preserve">จ้างบำรุงรักษา (แบบไม่รวมอะไหล่) ตู้จ่ายไฟฟ้าหลัก (MDB), ตู้จ่ายไฟฟ้าสำรอง (EMDB) และตู้จ่ายไฟฟ้าย่อย (DB) อาคารนวัตกรรมชีวภัณฑ์ มหิดล ปีงบประมาณ 2566  </t>
  </si>
  <si>
    <t>จ้างบำรุงรักษา (แบบไม่รวมอะไหล่) ระบบควบคุมการเข้า-ออก (Access control System) อาคารนวัตกรรมชีวภัณฑ์ มหิดล ปีงบประมาณ 2566</t>
  </si>
  <si>
    <t xml:space="preserve">จ้างบำรุงรักษา (แบบไม่รวมอะไหล่) เครื่องผลิตและเติมคลอรีนในน้ำดิบ สำหรับกระบวนการผลิตน้ำบริสุทธิ์ อาคารนวัตกรรมชีวภัณฑ์ มหิดล ปีงบประมาณ 2566 </t>
  </si>
  <si>
    <t>จ้างเหมาบริการดูแลรักษาความปลอดภัย อาคารนวัตกรรมชีวภัณฑ์ มหิดล มหาวิทยาลัยมหิดล ศาลายา ตั้งแต่วันที่ 1 ตุลาคม 2565 เวลา 07.00 น. ถึง วันที่ 1 พฤศจิกายน 2565 เวลา 07.00 น.</t>
  </si>
  <si>
    <t>จ้างเหมาบริการบำรุงรักษา (แบบไม่รวมอะไหล่) พร้อมสอบเทียบชุดเครื่องผลิตไอน้ำบริสุทธิ์ และน้ำบริสุทธิ์สำหรับผลิตยาฉีดปลอดเชื้อ อาคารนวัตกรรมชีวภัณฑ์ มหิดล ปีงบประมาณ 2566</t>
  </si>
  <si>
    <t xml:space="preserve">จ้างซ่อมเปลี่ยนอะไหล่     UV sterilizer (UV-1) และ (UV-3) ระบบผลิตน้ำบริสุทธิ์ (Purified water system) จำนวน 3 รายการ </t>
  </si>
  <si>
    <t xml:space="preserve">จ้างซ่อมเปลี่ยนอะไหล่ระบบเครื่องกำเนิดไอน้ำ (Boiler) จำนวน 2 รายการ </t>
  </si>
  <si>
    <t xml:space="preserve">จ้างซ่อมท่อ Water tube ของระบบเครื่องกำเนิดไอน้ำ (Boiler) จำนวน 1 งาน </t>
  </si>
  <si>
    <t>จ้างเหมาบริการกำจัดปลวก อาคารนวัตกรรมชีวภัณฑ์ มหิดล ปีงบประมาณ 2566 (ตั้งแต่เดือนตุลาคม 2565 ถึง เดือนกันยายน 2566)</t>
  </si>
  <si>
    <t>จ้างเหมาบริการกำจัดหนู อาคารนวัตกรรมชีวภัณฑ์ มหิดล ปีงบประมาณ 2566 (ตั้งแต่เดือนตุลาคม 2565 ถึง เดือนกันยายน 2566)</t>
  </si>
  <si>
    <t>กระดาษชำระ (ป๊อปอัพ) ฝ่ายวิจัยและพัฒนา จำนวน 24 ห่อ</t>
  </si>
  <si>
    <t xml:space="preserve">สารเคมี Acetic Acid, AR grade ฝ่ายวิจัยและพัฒนา จำนวน 15 ลิตร </t>
  </si>
  <si>
    <t xml:space="preserve">จ้างซ่อมเปลี่ยนเซนเซอร์วัดความดันของเครื่องแช่แข็งเพื่อการระเหิดแห้งระดับปฏิบัติการ จำนวน 1 ชิ้น </t>
  </si>
  <si>
    <t>จ้างซ่อมเปลี่ยนอะไหล่เครื่องทำน้ำแข็งเกล็ด จำนวน 3 รายการ</t>
  </si>
  <si>
    <t>จ้างเหมาบริการดูแลรักษาความปลอดภัย อาคารนวัตกรรมชีวภัณฑ์ มหิดล มหาวิทยาลัยมหิดล ศาลายา ตั้งแต่วันที่ 1 พฤศจิกายน 2565 เวลา 07.00 น. ถึง วันที่ 1 มกราคม 2566 เวลา 07.00 น.</t>
  </si>
  <si>
    <t xml:space="preserve">จ้างบริการดูแลบำรุงรักษา (แบบไม่รวมอะไหล่) และ   ทำความสะอาดลิฟต์ อาคารนวัตกรรมชีวภัณฑ์ มหิดล จำนวน 2 เครื่อง ปีงบประมาณ 2565 </t>
  </si>
  <si>
    <t xml:space="preserve">จ้างบำรุงรักษา (แบบไม่รวมอะไหล่) สถานีจ่ายแก๊สหุงต้ม (LPG) และระบบตรวจจับก๊าซรั่วไหล อาคารนวัตกรรมชีวภัณฑ์ มหิดล ปีงบประมาณ 2566 </t>
  </si>
  <si>
    <t xml:space="preserve">จ้างสอบเทียบเครื่องมือวิทยาศาสตร์ ฝ่ายประกันคุณภาพ จำนวน 5 รายการ </t>
  </si>
  <si>
    <t xml:space="preserve">จ้างซ่อมมอเตอร์ปั๊มน้ำร้อน หมายเลข HWP-01 จำนวน 1 ตัว </t>
  </si>
  <si>
    <t xml:space="preserve">จ้างบำรุงรักษา (แบบไม่รวมอะไหล่) และทำความสะอาดเครื่องกำเนิดไอน้ำ (Boiler) อาคารนวัตกรรมชีวภัณฑ์ มหิดล ปีงบประมาณ 2566 </t>
  </si>
  <si>
    <t xml:space="preserve">จ้างบำรุงรักษา (แบบไม่รวมอะไหล่) พร้อมสอบเทียบเครื่องมือเครื่องวัดแรงสั่นสะเทือน (Vibration Meter) จำนวน 1 เครื่อง </t>
  </si>
  <si>
    <t xml:space="preserve">จ้างซ่อมเปลี่ยนฝ้าชำรุดภายในห้องประชุมชั้น 2 อาคารนวัตกรรมชีวภัณฑ์ มหิดล </t>
  </si>
  <si>
    <t>จ้างบำรุงรักษา (แบบ   ไม่รวมอะไหล่) เครื่องทำน้ำเย็นแบบโพรพิลีนไกลคอล (Propylene glycol chiller) อาคารนวัตกรรมชีวภัณฑ์ มหิดล ปีงบประมาณ 2566</t>
  </si>
  <si>
    <t>จ้างบำรุงรักษา (แบบไม่รวมอะไหล่) สถานีจ่ายแก๊สหุงต้ม (LPG) และระบบตรวจจับก๊าซรั่วไหล  อาคารนวัตกรรมชีวภัณฑ์ มหิดล ปีงบประมาณ 2566</t>
  </si>
  <si>
    <t>อาหารเลี้ยงเชื้อของห้องปฏิบัติการควบคุมคุณภาพ จำนวน 2 รายการ</t>
  </si>
  <si>
    <t>วัสดุสำนักงาน จำนวน 7 รายการ</t>
  </si>
  <si>
    <t>วัสดุสำนักงาน จำนวน 3 รายการ</t>
  </si>
  <si>
    <t>วัสดุสำนักงาน จำนวน 2 รายการ</t>
  </si>
  <si>
    <t>กระดาษชำระ จำนวน 2 รายการ</t>
  </si>
  <si>
    <t>ซองใส่เอกสาร จำนวน 4 รายการ</t>
  </si>
  <si>
    <t>จ้างล้างทำความสะอาดเครื่องปรับอากาศ (Split type) ล้างใหญ่ พร้อมตรวจสอบการทำงาน ห้อง MG 1 จำนวน 1 เครื่อง</t>
  </si>
  <si>
    <t>แก้วน้ำกรวยกระดาษ จำนวน 5,000 ใบ</t>
  </si>
  <si>
    <t>ถุงขยะดำ ขนาด 22 x 30 นิ้ว จำนวน 30 กิโลกรัม</t>
  </si>
  <si>
    <t>จ้างซ่อมเปลี่ยนมอเตอร์พัดลมคอยล์ร้อน หมายเลข CDU 1-4 ของเครื่องปรับอากาศ แบบแยกส่วน จำนวน 1 ตัว</t>
  </si>
  <si>
    <t>จ้างซ่อมท่อรั่วของระบบท่อจ่ายน้ำประปา จำนวน 1 งาน</t>
  </si>
  <si>
    <t>จ้างซ่อมเปลี่ยนแบตเตอรี่และแผงวงจรควบคุม เครื่องสำรองไฟฟ้า (UPS) ของระบบผลิตน้ำบริสุทธิ์ (PW) จำนวน 1 เครื่อง</t>
  </si>
  <si>
    <t>จ้างตรวจสอบระบบน้ำหล่อเย็น (Process cooling) อาคารนวัตกรรมชีวภัณฑ์ มหิดล จำนวน 1 งาน</t>
  </si>
  <si>
    <t>จ้างย้ายพัดลมระบายอากาศเครื่องทำน้ำเย็น (Chiller) ขนาด 125 ตัน จำนวน 2 ชุด</t>
  </si>
  <si>
    <t>เชื้อจุลินทรีย์มาตรฐาน Aspergillus brasiliensis ATCC 16404 จำนวน 2 แพค</t>
  </si>
  <si>
    <t xml:space="preserve">สารเคมีสำหรับ  เครื่องวิเคราะห์เซลล์แบบอัตโนมัติ (Flow Cytometer) จำนวน 5 รายการ </t>
  </si>
  <si>
    <t>จ้างเปลี่ยนไส้กรองลมของเครื่องทำลมแห้ง จำนวน 2 เครื่อง</t>
  </si>
  <si>
    <t>สมุดบันทึกมุมมัน 60 เล่ม</t>
  </si>
  <si>
    <t>จ้างซ่อมระบบกำเนิดไอน้ำ (Boiler) จำนวน 1 งาน</t>
  </si>
  <si>
    <t xml:space="preserve">จ้างซ่อมมอเตอร์ปั๊มน้ำร้อน หมายเลข HWP-02 จำนวน 1 ตัว </t>
  </si>
  <si>
    <t xml:space="preserve">จ้างซ่อมอุปกรณ์และสีประตูห้องปฏิบัติการ (LAB), ห้องคลีนรูม (Clean Room) อาคารนวัตกรรมชีวภัณฑ์ มหิดล จำนวน 1 งาน </t>
  </si>
  <si>
    <t xml:space="preserve">จ้างซ่อมพัดลมไฟฟ้าระบายอากาศ เครื่องทำน้ำเย็น (Chiller) ขนาด 125 ตัน หมายเลข 2 จำนวน 3 ตัว </t>
  </si>
  <si>
    <t>หมึกพิมพ์ Brother Laser TN-263BK จำนวน 6 กล่อง</t>
  </si>
  <si>
    <t>จ้างซ่อมเปลี่ยนสลิงลิฟต์ขนของ จำนวน 1 งาน</t>
  </si>
  <si>
    <t>จ้างซ่อมเปลี่ยนคอมเพรสเซอร์ที่คอยล์ร้อนของเครื่องปรับอากาศ ห้อง MG1 จำนวน 1 ลูก</t>
  </si>
  <si>
    <t>จ้างซ่อมเปลี่ยนมอเตอร์คอยล์ร้อน (CDU1-25) ของเครื่องปรับอากาศ ห้อง Microbial (RD) จำนวน 1 ตัว</t>
  </si>
  <si>
    <t>จ้างซ่อมเปลี่ยนพัดลมคอยล์เย็น ของเครื่องปรับอากาศ ห้อง Raw material warehouse (RW005) จำนวน 1 ชุด</t>
  </si>
  <si>
    <t>หลอดตะเกียบ จำนวน 200 หลอด</t>
  </si>
  <si>
    <t>ไส้ขวดตัวอย่าง ชนิดแก้ว ขนาดความบรรจุ 250 ไมโครลิตร จำนวน 10 แพค</t>
  </si>
  <si>
    <t>วัสดุวิทยาศาสตร์ ESI-Low Concentration Tuning Mix จำนวน 1 ขวด</t>
  </si>
  <si>
    <t>สารเคมีของห้องปฏิบัติการควบคุมคุณภาพ จำนวน 1 รายการ</t>
  </si>
  <si>
    <t>สารเคมีของห้องปฏิบัติการควบคุมคุณภาพ จำนวน 2 รายการ</t>
  </si>
  <si>
    <t>สารเคมีของห้องปฏิบัติการควบคุมคุณภาพ จำนวน 3 รายการ</t>
  </si>
  <si>
    <t>Circulation pump ซ่อมเปลี่ยนถังปฏิกรณ์เพาะเลี้ยงเซลล์แบคทีเรีย ยีสต์ รา ขนาด 100 ลิตร จำนวน 1 ตัว</t>
  </si>
  <si>
    <t>อาหารเลี้ยงเชื้อสำเร็จรูปและสารชะล้างสำหรับทดสอบความปราศจากเชื้อ จำนวน 6 รายการ</t>
  </si>
  <si>
    <t>จ้างซ่อมเปลี่ยน Pressure Transmiter อุปกรณ์วัดค่าแรงดันน้ำขาเข้าในกระบวนการ RO (PT-201) ของระบบผลิตน้ำบริสุทธิ์ (PW) จำนวน 1 ตัว</t>
  </si>
  <si>
    <t>จ้างซ่อมเปลี่ยนลูกปืน (Bearing) มอเตอร์ปั๊มน้ำ 2 (CHP 02) ของเครื่องทำน้ำเย็น (Chiller) ขนาด 40 ตัน จำนวน 1 ชุด</t>
  </si>
  <si>
    <t xml:space="preserve">จ้างซ่อมเปลี่ยนอะไหล่ จำนวน 2 รายการ และทดสอบการทำงานของถังปฏิกรณ์เพาะเลี้ยงเซลล์แบคทีเรีย ยีสต์ รา ขนาด 100 ลิตร จำนวน      1 เครื่อง </t>
  </si>
  <si>
    <t xml:space="preserve">จ้างซ่อมเปลี่ยนเซ็นเซอร์วัดอุณหภูมิและความชื้นเครื่องจ่ายลมเย็น AHU-C13 ของระบบปรับอากาศ (HVAC) จำนวน 2 ตัว </t>
  </si>
  <si>
    <t xml:space="preserve">Flash Drive/ Thumb Drive 16GB จำนวน 12 อัน  </t>
  </si>
  <si>
    <t xml:space="preserve">สารเคมี Acetonitrile, LCMS grade จำนวน 20 ลิตร </t>
  </si>
  <si>
    <t xml:space="preserve">จ้างซ่อมเปลี่ยนเซ็นเซอร์วัดอุณหภูมิและความชื้นเครื่องจ่ายลมเย็น AHU-C13 ของระบบปรับอากาศ (HVAC) จำนวน 2 ตัว  </t>
  </si>
  <si>
    <t xml:space="preserve">ซื้อชุดทดสอบประสิทธิภาพการนึ่งฆ่าเชื้อด้วยวิธี Spore test จำนวน 1 กล่อง </t>
  </si>
  <si>
    <t xml:space="preserve">วัสดุสำนักงาน จำนวน 1 รายการ  </t>
  </si>
  <si>
    <t xml:space="preserve">วัสดุสำนักงาน จำนวน 2 รายการ  </t>
  </si>
  <si>
    <t xml:space="preserve">วัสดุสำนักงาน จำนวน 4 รายการ  </t>
  </si>
  <si>
    <t xml:space="preserve">ถุงมือยางลาเท็กซ์   ไม่มีแป้ง Size M จำนวน 20 กล่อง </t>
  </si>
  <si>
    <t xml:space="preserve">ทิปไปเปต เกรด A สำหรับงานวิเคราะห์ ขนาด 2-200 ไมโครลิตร จำนวน 10 ถุง </t>
  </si>
  <si>
    <t xml:space="preserve">วัสดุสำนักงาน จำนวน 2 รายการ </t>
  </si>
  <si>
    <t xml:space="preserve">วัสดุสำนักงาน จำนวน 4 รายการ </t>
  </si>
  <si>
    <t xml:space="preserve">วัสดุสำนักงาน จำนวน 1 รายการ </t>
  </si>
  <si>
    <t xml:space="preserve">ปากกาเขียนชาร์ทบันทึกอุณหภูมิตู้เเช่เเข็ง จำนวน 1 ชิ้น </t>
  </si>
  <si>
    <t>หลอดฟลูออเรสเซนต์ จำนวน 200 หลอด</t>
  </si>
  <si>
    <t>จ้างซ่อมเปลี่ยน Compressor heater เครื่องทำน้ำเย็น Chiller ขนาด 125 ตัน หมายเลข 2 จำนวน 1 ชุด</t>
  </si>
  <si>
    <t>จ้างซ่อมพัดลมไฟฟ้าระบายอากาศของเครื่องทำน้ำเย็น Chiller ขนาด 125 ตัน หมายเลข 1 จำนวน 3 ตัว</t>
  </si>
  <si>
    <t>ตัวควบคุมย่อย (Module) ซ่อมเปลี่ยนระบบตัวควบคุมย่อย (Module)      ซ่อมเปลี่ยนระบบสัญญาณแจ้งเหตุเพลิงไหม้พร้อมติดตั้ง จำนวน 2 ตัว</t>
  </si>
  <si>
    <t xml:space="preserve">อุปกรณ์สำหรับวิเคราะห์ทดสอบโดยเทคนิคโครมาโทกราฟีของห้องปฏิบัติการควบคุมคุณภาพ จำนวน 2 รายการ         </t>
  </si>
  <si>
    <t xml:space="preserve">สารเคมี Spor-Klenz RTU จำนวน 1 กล่อง </t>
  </si>
  <si>
    <t xml:space="preserve">สารเคมี Albumin, Bovine Serum, Fraction V จำนวน 1 ขวด </t>
  </si>
  <si>
    <t>แบตเตอรี่ซ่อมเปลี่ยนวิทยุสื่อสาร จำนวน 12 อัน</t>
  </si>
  <si>
    <t xml:space="preserve">จ้างติดตั้ง Power Plug พร้อมเดินสายไฟ สำหรับเครื่องนึ่งฆ่าเชื้อด้วยแรงดันไอน้ำ ห้อง BT027 จำนวน 1 งาน </t>
  </si>
  <si>
    <t xml:space="preserve">จ้างซ่อมเปลี่ยนอะไหล่ของระบบผลิตลมอัด (Compressed Dry Air) จำนวน  3 รายการ </t>
  </si>
  <si>
    <t>จ้างซ่อมเปลี่ยนชุดอุปกรณ์ทำปฏิกิริยาของสารเคมีคอลรีนไดออกไซด์ ของเครื่องผลิตและเติมคอลรีนในน้ำดิบ สำหรับกระบวนการผลิตน้ำบริสุทธิ์ จำนวน 1 ชุด</t>
  </si>
  <si>
    <t>จ้างซ่อมเปลี่ยนประเก็นหน้าแปลนชุดหลอดแก้วของระบบกำเนิดไอน้ำ (Boiler) จำนวน 2 ตัว</t>
  </si>
  <si>
    <t>จ้างบำรุงรักษา (แบบรวมอะไหล่)เครื่องกำเนิดไฟฟ้า อาคารนวัตกรรมชีวภัณฑ์ มหิดล ปีงบประมาณ 2566</t>
  </si>
  <si>
    <t>ใบสั่งจ้างซ่อมเปลี่ยนหน้ากากอากาศด้านกลับ (Return air grille) สำหรับเครื่องปรับอากาศแบบแยกส่วน ชนิดท่อลม Duct จำนวน 2 ห้อง</t>
  </si>
  <si>
    <t>จ้างย้ายพัดลมระบายอากาศของเครื่องทำน้ำเย็น (Chiller) หมายเลข 2 จำนวน 1 ชุด</t>
  </si>
  <si>
    <t>จ้างซ่อมเปลี่ยนอะไหล่ ถัง MMF-1 ของระบบผลิตน้ำบริสุทธิ์ จำนวน 2 รายการ</t>
  </si>
  <si>
    <t>สารเคมีและวัสดุวิทยาศาสตร์ จำนวน 2 รายการ</t>
  </si>
  <si>
    <t>สารเคมีและวัสดุวิทยาศาสตร์ จำนวน 6 รายการ</t>
  </si>
  <si>
    <t xml:space="preserve">หลอดเก็บสารทน  ความเย็นขนาด 1.8 มิลลิลิตร(Cryotube internal thread) จำนวน 4 แพ็ค </t>
  </si>
  <si>
    <t>จ้างบริการดำเนินพิธีการศุลกากรกล้องจุลทรรศน์อิเล็กตรอนแบบส่องผ่านพร้อมอุปกรณ์เตรียมตัวอย่าง ตำบลศาลายา อำเภอพุทธมณฑล จังหวัดนครปฐม 1 กล้อง</t>
  </si>
  <si>
    <t xml:space="preserve">จ้างซ่อมรอยรั่วท่อ  ไอน้ำของระบบผลิตไอน้ำ (Boiler) บริเวณใต้อาคารนวัตกรรมชีวภัณฑ์ มหิดลจำนวน 1 งาน </t>
  </si>
  <si>
    <t>หมึกพิมพ์ Brother LaserJet Pro CFA, 80A จำนวน 10 กล่อง</t>
  </si>
  <si>
    <t xml:space="preserve">จ้างฝึกอบรมการดับเพลิงขั้นต้น ณ อาคารนวัตกรรมชีวภัณฑ์ มหิดล จำนวน 1 งาน </t>
  </si>
  <si>
    <t xml:space="preserve">ซื้อ Ethy Alcohol 95% จำนวน 10 แกลลอน </t>
  </si>
  <si>
    <t>สารชีวภาพปรับปรุงคุณภาพน้ำผิวดิน จำนวน 1 รายการ</t>
  </si>
  <si>
    <t>สารชีวภาพปรับปรุงคุณภาพน้ำผิวดิน จำนวน 2 รายการ</t>
  </si>
  <si>
    <t xml:space="preserve">จ้างสอบเทียบเครื่องมือห้องปฏิบัติการระบบบำบัดน้ำเสีย จำนวน 3 รายการ </t>
  </si>
  <si>
    <t xml:space="preserve">จ้างสอบเทียบเครื่องมือห้องปฏิบัติการระบบบำบัดน้ำเสีย จำนวน 1 รายการ </t>
  </si>
  <si>
    <t>จ้างซ่อมเปลี่ยน Heater หม้อต้มแก๊ส LPG อาคารนวัตกรรมชีวภัณฑ์ มหิดล จำนวน 1 ชุด</t>
  </si>
  <si>
    <t xml:space="preserve">ซื้อสารเคมีของห้องปฎิบัติการควบคุมคุณภาพ จำนวน 2 รายการ </t>
  </si>
  <si>
    <t>เครื่องคอมพิวเตอร์ตั้งโต๊ะ จำนวน 3 เครื่อง</t>
  </si>
  <si>
    <t xml:space="preserve">ซื้อวัสดุทั่วไปของห้องปฏิบัติการควบคุมคุณภาพ จำนวน 2 รายการ </t>
  </si>
  <si>
    <t xml:space="preserve">ซื้อวัสดุทั่วไปของห้องปฏิบัติการควบคุมคุณภาพ จำนวน 1 รายการ </t>
  </si>
  <si>
    <t xml:space="preserve">สารละลายบัฟเฟอร์สำหรับเครื่องวัดค่าความเป็นกรด-ด่าง และเครื่องวัดค่าการนำไฟฟ้าของสารละลาย จำนวน 5 รายการ </t>
  </si>
  <si>
    <t xml:space="preserve">ซื้อแก๊ส Air Zero grade สำหรับเครื่องแก๊สโครมาโตกราฟฟี (Gas Chromatography) ของห้องปฏิบัติการควบคุมคุณภาพ  จำนวน 1 ถัง </t>
  </si>
  <si>
    <t>จ้างสอบเทียบลูกตุ้มน้ำหนักมาตรฐาน จำนวน 6 ชิ้น</t>
  </si>
  <si>
    <t xml:space="preserve">จ้างบำรุงรักษา       (แบบไม่รวมอะไหล่) พร้อมสอบเทียบและตรวจรับรองเครื่อง   ไตเตรทอัตโนมัติ (Auto titrator) จำนวน 1 เครื่อง </t>
  </si>
  <si>
    <t xml:space="preserve">จ้างสอบเทียบพร้อมเปลี่ยนแบตเตอรี่ตู้ปลอดเชื้อแบบปล่อยลมแนวดิ่งระดับ 2 จำนวน 3 เครื่อง </t>
  </si>
  <si>
    <t>จ้างสอบเทียบตู้ดูดควันไอ-กรดสารเคมี จำนวน 2 เครื่อง</t>
  </si>
  <si>
    <t xml:space="preserve">จ้างบำรุงรักษา (แบบรวมอะไหล่) ชุดเครื่องผลิตน้ำบริสุทธิ์ จำนวน 1 ชุด </t>
  </si>
  <si>
    <t xml:space="preserve">จ้างบำรุงรักษา (แบบไม่รวมอะไหล่) พร้อมสอบเทียบเครื่องชั่ง จำนวน 2 เครื่อง </t>
  </si>
  <si>
    <t>จ้างสอบเทียบเครื่องมือวิทยาศาสตร์ ในฝ่ายวิจัยและพัฒนาจำนวน 2 รายการ</t>
  </si>
  <si>
    <t xml:space="preserve">จ้างบำรุงรักษา (แบบไม่รวมอะไหล่) เครื่องวัด Circular dichroism จำนวน 1 เครื่อง </t>
  </si>
  <si>
    <t>จ้างบำรุงรักษา (แบบไม่รวมอะไหล่) เครื่องแช่แข็งเพื่อการระเหิดแห้งระดับห้องปฏิบัติการ  จำนวน 1 เครื่อง</t>
  </si>
  <si>
    <t>จ้างบำรุงรักษา (แบบไม่รวมอะไหล่) เครื่องวัดการเปลี่ยนแปลงพลังงาน จำนวน 1 เครื่อง</t>
  </si>
  <si>
    <t xml:space="preserve">จ้างบำรุงรักษา    (แบบไม่รวมอะไหล่) พร้อมสอบเทียบเครื่องแยกสารโดยใช้ไฟฟ้าแบบ Capillary จำนวน 1 เครื่อง </t>
  </si>
  <si>
    <t>จ้างบำรุงรักษา (แบบไม่รวมอะไหล่) เครื่องอ่านถาดหลุมแบบดูดแสง จำนวน 1 เครื่อง</t>
  </si>
  <si>
    <t>จ้างบำรุงรักษา (แบบรวมไม่อะไหล่) พร้อมสอบเทียบเครื่องมือวิทยาศาสตร์ ในฝ่ายวิจัยและพัฒนาจำนวน 2 รายการ</t>
  </si>
  <si>
    <t>หมึกพิมพ์ สำหรับฝ่ายวิจัยและพัฒนา จำนวน 4 รายการ</t>
  </si>
  <si>
    <t>น้ำมันปั๊มสุญญากาศ สำหรับเครื่องแช่แข็งเพื่อการระเหิดแห้งระดับห้องปฏิบัติการ จำนวน 5 Gallon</t>
  </si>
  <si>
    <t xml:space="preserve">จ้างซ่อมรอยรั่วเครื่องปรับอากาศ ห้อง Sample Reception Room ของฝ่ายการดำเนินงานด้านคุณภาพ จำนวน 1 เครื่อง </t>
  </si>
  <si>
    <t>จ้างซ่อมเปลี่ยนหัววัดพร้อมตรวจรับรองเครื่องวัดความเป็นกรด-ด่างและไอออนในสารละลาย จำนวน 1 เครื่อง</t>
  </si>
  <si>
    <t>จ้างบำรุงรักษา (แบบไม่รวมอะไหล่) พร้อมตรวจรับรองเครื่องวิเคราะห์ชนิดสารโดยหลักการดูดกลืนแสงในช่วงอินฟาเรด จำนวน 1 เครื่อง</t>
  </si>
  <si>
    <t xml:space="preserve">ซื้อวัสดุวิทยาศาสตร์ สำหรับฝ่ายวิจัยและพัฒนา จำนวน 3 รายการ </t>
  </si>
  <si>
    <t xml:space="preserve">จ้างซ่อมเปลี่ยนมอเตอร์พัดลมและMagnetic switch เครื่องอบผ้าอุตสาหกรรม จำนวน 1 เครื่อง </t>
  </si>
  <si>
    <t xml:space="preserve">จ้างสอบเทียบเครื่องดูดจ่ายสารละลายปริมาตรน้อย และเครื่องดูดจ่ายสารละลายปริมาตรน้อยแบบหลายช่อง จำนวน 12 เครื่อง </t>
  </si>
  <si>
    <t xml:space="preserve">จ้างซ่อมรอยรั่วเครื่องปรับอากาศ ห้อง Raw Materials Warehouse (RW005) หมายเลขเครื่อง FCU-01, CDU-02 จำนวน 1 เครื่อง </t>
  </si>
  <si>
    <t xml:space="preserve">อาหารเลี้ยงเชื้อ Letheen broth ของห้องปฏิบัติการควบคุมคุณภาพ จำนวน 1 ขวด </t>
  </si>
  <si>
    <t xml:space="preserve">วัสดุทั่วไปของห้องปฏิบัติการควบคุมคุณภาพ จำนวน 2 รายการ </t>
  </si>
  <si>
    <t xml:space="preserve">ซองพลาสติกอเนกประสงค์ 11 รู 0.05 mm A4 จำนวน 2,000 ซอง </t>
  </si>
  <si>
    <t xml:space="preserve">หมึกเครื่องพิมพ์ผลสี HP Laserjet Pro200 จำนวน 4 รายการ </t>
  </si>
  <si>
    <t xml:space="preserve">สารเคมี Potassium tetraoxalate dihydrate, 25 g จำนวน 1 ขวด </t>
  </si>
  <si>
    <t xml:space="preserve">วัสดุแต่งกายเพื่อการปฏิบัติงานในห้องสะอาด จำนวน 5 รายการ </t>
  </si>
  <si>
    <t xml:space="preserve">วัสดุแต่งกายเพื่อการปฏิบัติงานในห้องสะอาด จำนวน 2 รายการ </t>
  </si>
  <si>
    <t>ซื้อวัสดุทั่วไปของห้องปฏิบัติการควบคุมคุณภาพ จำนวน 5 รายการ</t>
  </si>
  <si>
    <t>ซื้อวัสดุทั่วไปของห้องปฏิบัติการควบคุมคุณภาพ จำนวน 2 รายการ</t>
  </si>
  <si>
    <t xml:space="preserve">จ้างซ่อมมอเตอร์ปั๊มน้ำร้อน และติดตั้งมอเตอร์พัดลมระบายอากาศ ของเครื่องทำน้ำเย็น (Chiller) 125 ตัน จำนวน 1 งาน </t>
  </si>
  <si>
    <t xml:space="preserve">จ้างบำรุงรักษา (แบบรวมอะไหล่) พร้อมตรวจรับรองเครื่องผลิตน้ำบริสุทธิ์ จำนวน 1 ชุด </t>
  </si>
  <si>
    <t xml:space="preserve">จ้างบำรุงรักษาสอบเทียบและตรวจรับรอง เครื่องมือ และอุปกรณ์วิทยาศาสตร์ของห้องปฏิบัติการควบคุมคุณภาพ จำนวน 4 รายการ       </t>
  </si>
  <si>
    <t xml:space="preserve">จ้างบำรุงรักษาสอบเทียบและตรวจรับรอง เครื่องมือ และอุปกรณ์วิทยาศาสตร์ของห้องปฏิบัติการควบคุมคุณภาพ จำนวน 2 รายการ       </t>
  </si>
  <si>
    <t xml:space="preserve">วัสดุสิ้นเปลืองทางวิทยาศาสตร์ ฝ่ายผลิตทางกระบวนการชีวภาพส่วนงานปลายน้ำ จำนวน 2 รายการ </t>
  </si>
  <si>
    <t xml:space="preserve">วัสดุสิ้นเปลืองทางวิทยาศาสตร์ ฝ่ายผลิตทางกระบวนการชีวภาพส่วนงานปลายน้ำ จำนวน 1 รายการ </t>
  </si>
  <si>
    <t xml:space="preserve">วัสดุสิ้นเปลืองทางวิทยาศาสตร์ ฝ่ายผลิตทางกระบวนการชีวภาพส่วนงานปลายน้ำ จำนวน 7 รายการ </t>
  </si>
  <si>
    <t xml:space="preserve">สารเคมี ฝ่ายผลิตทางกระบวนการชีวภาพส่วนงานปลายน้ำ จำนวน  3 รายการ </t>
  </si>
  <si>
    <t xml:space="preserve">สารเคมี ฝ่ายผลิตทางกระบวนการชีวภาพส่วนงานปลายน้ำ จำนวน  8 รายการ </t>
  </si>
  <si>
    <t xml:space="preserve">ซื้อวัสดุวิทยาศาสตร์สำหรับห้องสะอาด ฝ่ายผลิตทางกระบวนการชีวภาพส่วนงานปลายน้ำ จำนวน 11 รายการ </t>
  </si>
  <si>
    <t xml:space="preserve">ชุดเพลท 96 หลุม แบบหักได้ (96-well strip well) จำนวน 1 ชุด </t>
  </si>
  <si>
    <t>วัสดุอุปกรณ์พลาสติกทางวิทยาศาสตร์ ฝ่ายผลิตทางกระบวนการชีวภาพส่วนงานปลายน้ำ จำนวน 16 รายการ</t>
  </si>
  <si>
    <t>วัสดุอุปกรณ์พลาสติกทางวิทยาศาสตร์ ฝ่ายผลิตทางกระบวนการชีวภาพส่วนงานปลายน้ำ จำนวน 8 รายการ</t>
  </si>
  <si>
    <t>บริษัท เอจิเลนต์ เทคโนโลยีส์ 
(ประเทศไทย) จำกัด</t>
  </si>
  <si>
    <t>บริษัท เดอะ ไซเอนซ์ แอนด์ 
เอ็ดดูเคชั่นแนล จำกัด</t>
  </si>
  <si>
    <t>เงินรายได้</t>
  </si>
  <si>
    <t>เงินงบประมาณแผ่นดิน</t>
  </si>
  <si>
    <t xml:space="preserve">จ้างซ่อมเปลี่ยนอะไหล่ อุปกรณ์วัดค่าอุณหภูมิน้ำขาเข้าในกระบวนการ RO (TE-201) ของระบบผลิตน้ำบริสุทธิ์ (Purified water system) จำนวน    2 รายการ </t>
  </si>
  <si>
    <t>0105533125484</t>
  </si>
  <si>
    <t>0105535096490</t>
  </si>
  <si>
    <t>0105547090530</t>
  </si>
  <si>
    <t>0105542068218</t>
  </si>
  <si>
    <t>0105523002118</t>
  </si>
  <si>
    <t/>
  </si>
  <si>
    <t>0105557142893</t>
  </si>
  <si>
    <t>0105539127896</t>
  </si>
  <si>
    <t>0125551005011</t>
  </si>
  <si>
    <t>0105554131882</t>
  </si>
  <si>
    <t>0105549136740</t>
  </si>
  <si>
    <t>0105543062795</t>
  </si>
  <si>
    <t>0135560007144</t>
  </si>
  <si>
    <t>0125548005200</t>
  </si>
  <si>
    <t>บริษัท เอ.เอ็น.เอช. ไซเอ็นทิฟิค จำกัด</t>
  </si>
  <si>
    <t>0105532058015</t>
  </si>
  <si>
    <t>0105539056689</t>
  </si>
  <si>
    <t>0135555015533</t>
  </si>
  <si>
    <t>0125545000568</t>
  </si>
  <si>
    <t>0105539064428</t>
  </si>
  <si>
    <t>0125546009861</t>
  </si>
  <si>
    <t>0105550080574</t>
  </si>
  <si>
    <t>0107537000785</t>
  </si>
  <si>
    <t>0105550082518</t>
  </si>
  <si>
    <t>0115558022506</t>
  </si>
  <si>
    <t>01055538100625</t>
  </si>
  <si>
    <t>0105536084843</t>
  </si>
  <si>
    <t>0115561001123</t>
  </si>
  <si>
    <t>0105535108986</t>
  </si>
  <si>
    <t>0105560140073</t>
  </si>
  <si>
    <t>0105536040757</t>
  </si>
  <si>
    <t>0115559020167</t>
  </si>
  <si>
    <t>0105534072937</t>
  </si>
  <si>
    <t xml:space="preserve"> </t>
  </si>
  <si>
    <t>P65110035548</t>
  </si>
  <si>
    <t>บริษัท ธีระเทรดดิ้ง จำกัด</t>
  </si>
  <si>
    <t>บริษัท อัซ ไซแอนซ์ (ประเทศไทย) จำกัด</t>
  </si>
  <si>
    <t>ห้างหุ้นส่วนจำกัด สมบูรณ์การไฟฟ้า</t>
  </si>
  <si>
    <t>บริษัท คอมพิวเตอร์ เพอริเฟอรัล แอนด์ ซัพพลายส์ จำกัด</t>
  </si>
  <si>
    <t>บริษัท นวสิน เอเพ็คซ์ จำกัด</t>
  </si>
  <si>
    <t>ห้างหุ้นส่วนจำกัด แซค ซายน์ เอ็นจ์</t>
  </si>
  <si>
    <t>สถาบันโภชนาการ มหาวิทยาลัยมหิดล</t>
  </si>
  <si>
    <t>บริษัท ไทยไบโอ อ็อกซีน จำกัด</t>
  </si>
  <si>
    <t>บริษัท เจริญชัยอินเตอร์เทรด จำกัด</t>
  </si>
  <si>
    <t xml:space="preserve">บริษัท เมวา เอ็นเตอร์ไพรส์ (ไทยแลนด์) จำกัด </t>
  </si>
  <si>
    <t>บริษัท เอส.เอ.เอ็นจิเนียร์ริ่ง 2018</t>
  </si>
  <si>
    <t>บริษัท ซี เจ คอมไบน จำกัด</t>
  </si>
  <si>
    <t>บริษัท แอคคาส กรุ๊ป จำกัด</t>
  </si>
  <si>
    <t>บริษัท ทีเค เซอร์วิส เอ็นจิเนียริ่ง</t>
  </si>
  <si>
    <t xml:space="preserve">บริษัท ทีไอซีอิเล็คทริค คอร์ปอเรชั่น จำกัด </t>
  </si>
  <si>
    <t>บริษัท แอคเซส เซอร์วิส มายด์ จำกัด</t>
  </si>
  <si>
    <t>บริษัท สต็อปไทม์เพสท์ เซอร์วิส จำกัด</t>
  </si>
  <si>
    <t>บริษัท แอคทีฟ ทีม (1999) จำกัด</t>
  </si>
  <si>
    <t>บริษัท เอส.เอ็ม.เคมีคอล ซัพพลาย จำก</t>
  </si>
  <si>
    <t>บริษัท เอส.เอ็ม.เคมีคอล ซัพพลาย จำกัด</t>
  </si>
  <si>
    <t xml:space="preserve">บริษัท วี.แอล. เครื่องเย็น (ประเทศไทย) จำกัด </t>
  </si>
  <si>
    <t>บริษัท ฮิตาชิ เอลลิเวเตอร์ (ประเทศไทย) จำกัด</t>
  </si>
  <si>
    <t>บริษัท แอลพีจี คอนซัลแตนท์ จำกัด</t>
  </si>
  <si>
    <t xml:space="preserve"> บริษัท เมทเล่อร์-โทเลโด (ประเทศไทย) จำกัด</t>
  </si>
  <si>
    <t>บริษัท กรุนด์ฟอส (ประเทศไทย) จำกัด</t>
  </si>
  <si>
    <t>บริษัท จิรนที แอสโซซิเอสท์ จำกัด</t>
  </si>
  <si>
    <t>บริษัท ไชยวัฒน์ เพ้นท์ 2525 จำกัด</t>
  </si>
  <si>
    <t>บริษัท โกลบอลเทค จำกัด</t>
  </si>
  <si>
    <t>บริษัท เคมิเคิล เอ็กซ์เพรส จำกัด</t>
  </si>
  <si>
    <t>ห้างหุ้นส่วนจำกัด บรรณสารสเตชั่นเนอรี่</t>
  </si>
  <si>
    <t>บริษัท นานมีอุตสาหกรรม จำกัด</t>
  </si>
  <si>
    <t>บริษัท เอส ซี ที ซี จำกัด</t>
  </si>
  <si>
    <t>บริษัท เคเปอร์ซอร์ส จำกัด</t>
  </si>
  <si>
    <t>บริษัท วุฒิชัย เอ็นจิเนียริ่ง</t>
  </si>
  <si>
    <t>บริษัท ธนวัลเปเปอร์ 2002 จำกัด</t>
  </si>
  <si>
    <t>บริษัท ชัยกานต์ พลาสติก จำกัด</t>
  </si>
  <si>
    <t>บริษัท พี.ที.เอ็น. พลัส จำกัด</t>
  </si>
  <si>
    <t>บริษัท วี-สมาร์ทแมชชีน จำกัด</t>
  </si>
  <si>
    <t xml:space="preserve"> บริษัท ซินโดม อิเลคทรอนิคส์ อินดัสตรี จำกัด </t>
  </si>
  <si>
    <t>บริษัท ซีไอที เอนจิเนียริ่ง จำกัด</t>
  </si>
  <si>
    <t>บริษัท ซิลลิค ฟาร์มา จำกัด</t>
  </si>
  <si>
    <t xml:space="preserve">บริษัท ไฮ-คอม คอร์ปอเรชั่น (ไทยแลนด์) จำกัด </t>
  </si>
  <si>
    <t xml:space="preserve"> บริษัท แอลเค เทอร์มอล เซอร์วิส จำกั</t>
  </si>
  <si>
    <t>บริษัท ไซแอนติฟิคโปรโมชั่น จำกัด</t>
  </si>
  <si>
    <t>บริษัท มาร์คโปรดักส์ จำกัด</t>
  </si>
  <si>
    <t>บริษัท ฟายน์สเปค จำกัด</t>
  </si>
  <si>
    <t>บริษัท อิตัลมาร์ (ประเทศไทย) จำกัด</t>
  </si>
  <si>
    <t>บริษัท ไทยโพลิเมอร์ ซัพพลาย จำกัด</t>
  </si>
  <si>
    <t>บริษัท เอส.เอ.เอ็นจิเนียร์ริ่ง 2018 จำกัด</t>
  </si>
  <si>
    <t>บริษัท แอร์พลัสแอ๊พพลาย จำกัด</t>
  </si>
  <si>
    <t>บริษัท คอมเซเว่น จำกัด (มหาชน)</t>
  </si>
  <si>
    <t>ห้างหุ้นส่วนจำกัด แล็ป วัลเล่ย์</t>
  </si>
  <si>
    <t xml:space="preserve">บริษัท ดั๊บเบิ้ล เอ ดิจิตอล ซินเนอร์ จำกัด </t>
  </si>
  <si>
    <t>บริษัท อาทรพาณิชย์ จำกัด</t>
  </si>
  <si>
    <t>ห้างหุ้นส่วนจำกัด เอิร์ต เคมี แล็ป</t>
  </si>
  <si>
    <t>บริษัท เอส.พี.เอส.แล็บ จำกัด</t>
  </si>
  <si>
    <t>บริษัท เบคไทย กรุงเทพอุปกรณ์เคมีภัณ</t>
  </si>
  <si>
    <t>บริษัท ริชเชส ซัพพลาย จำกัด</t>
  </si>
  <si>
    <t>บริษัท ที อี คิว จำกัด</t>
  </si>
  <si>
    <t xml:space="preserve"> บริษัท เวิลด์ วาย เรดิโอ จำกัด</t>
  </si>
  <si>
    <t>บริษัท พี.เอส.เพาเวอร์ลายส์ จำกัด</t>
  </si>
  <si>
    <t>บริษัท เมโทรแมชีนเนอรี่ จำกัด</t>
  </si>
  <si>
    <t>บริษัท สมาร์ท ไซเอนซ์ จำกัด</t>
  </si>
  <si>
    <t>บริษัท แอลเคมิสท์ ไซเอนติฟิค จำกัด</t>
  </si>
  <si>
    <t>บริษัท โปรวิชั่น ไซแอนติฟิค จำกัด</t>
  </si>
  <si>
    <t xml:space="preserve">บริษัท นิปปอน เอ็กซ์เพรส จำกัด </t>
  </si>
  <si>
    <t>บริษัท ทรัพย์อรุณพง จำกัด</t>
  </si>
  <si>
    <t>บริษัท เครื่องดับเพลิง อิมพีเรียล จำกัด</t>
  </si>
  <si>
    <t xml:space="preserve">บริษัท ออร์แกนิคโต๊ตโตะ จำกัด </t>
  </si>
  <si>
    <t>บริษัท ไฮโดรไบโอ จำกัด</t>
  </si>
  <si>
    <t>บริษัท ไทยฮาท แคลิเบรชั่น จำกัด</t>
  </si>
  <si>
    <t>บริษัท คริสตัล คาลิเบรชั่น เซลส์</t>
  </si>
  <si>
    <t>บริษัท รียูเนี่ยน โซลูชั่น จำกัด</t>
  </si>
  <si>
    <t>บริษัท ทีทีเค ซายเอนซ์ จำกัด</t>
  </si>
  <si>
    <t>บริษัท ไบโอเทค แอนด์ ไซแอนทิฟิค จำกัด</t>
  </si>
  <si>
    <t xml:space="preserve">บริษัท เมทเล่อร์-โทเลโด (ประเทศไทย) จำกัด </t>
  </si>
  <si>
    <t>บริษัท แล็บโซลูชั่น แอนด์</t>
  </si>
  <si>
    <t>บริษัท ไทยคาลิเบรชั่น เซอร์วิส จำกัด</t>
  </si>
  <si>
    <t>บริษัท เมกกะฟิล จำกัด</t>
  </si>
  <si>
    <t>บริษัท แอนนาไลท์ติเคิลแลบไซน์ จำกัด</t>
  </si>
  <si>
    <t>บริษัท เพอร์กินเอลเมอร์ จำกัด</t>
  </si>
  <si>
    <t>บริษัท ฟินิกซ์ ไซแอนติฟิค จำกัด</t>
  </si>
  <si>
    <t>บริษัท ริโก้ (ประเทศไทย) จำกัด</t>
  </si>
  <si>
    <t xml:space="preserve">บริษัท เอ็นจิเนียริ่ง แวคคั่ม เทคโนโลยี จำกัด </t>
  </si>
  <si>
    <t xml:space="preserve">ห้างหุ้นส่วนจำกัด อุปกรณ์ และ เคมีวิจัย </t>
  </si>
  <si>
    <t xml:space="preserve">บริษัท อินดัสเทรียล ลอนดรี แมชชินเนอรี่ จำกัด </t>
  </si>
  <si>
    <t xml:space="preserve">บริษัท ชยกร โปรดักส์ เอ็นจิเนีย จำกัด </t>
  </si>
  <si>
    <t>บริษัท พรทิพย์เวชภัณฑ์ จำกัด</t>
  </si>
  <si>
    <t>บริษัท เพียวเทค แอสโซซิเอท จำกัด</t>
  </si>
  <si>
    <t>บริษัท สมาร์ทเทค แคลิเบรชั่น แอนด์</t>
  </si>
  <si>
    <t>บริษัท อินซ์เทค เมโทรโลจิคอล เซ็นเตอร์ จำกัด</t>
  </si>
  <si>
    <t xml:space="preserve"> บริษัท แบงเทรดดิ้ง 1992 จำกัด</t>
  </si>
  <si>
    <t>บริษัท แบงเทรดดิ้ง 1992 จำกัด</t>
  </si>
  <si>
    <t>บริษัท เอ.เอ็น.เอช. ไซเอ็นทิฟิค</t>
  </si>
  <si>
    <t xml:space="preserve">บริษัท เบคไทย กรุงเทพอุปกรณ์เคมีภัณฑ์ จำกัด </t>
  </si>
  <si>
    <t xml:space="preserve">รายงานสรุปผลการจัดซื้อจัดจ้างของ โครงการจัดตั้งศูนย์พัฒนาอุตสาหกรรมชีวภาพ </t>
  </si>
  <si>
    <t>0105528024811</t>
  </si>
  <si>
    <t>0105555092155</t>
  </si>
  <si>
    <t>0103513002741</t>
  </si>
  <si>
    <t>0105530016536'</t>
  </si>
  <si>
    <t>0105544121981</t>
  </si>
  <si>
    <t>103529003700</t>
  </si>
  <si>
    <t>0994000158378</t>
  </si>
  <si>
    <t>0125546001045</t>
  </si>
  <si>
    <t>0105532000688</t>
  </si>
  <si>
    <t>0125561006877</t>
  </si>
  <si>
    <t>0105539125401</t>
  </si>
  <si>
    <t>0105533056946</t>
  </si>
  <si>
    <t>0105548129651</t>
  </si>
  <si>
    <t>0735552001501</t>
  </si>
  <si>
    <t>0115557005942</t>
  </si>
  <si>
    <t>0105558014619</t>
  </si>
  <si>
    <t>0105548148531</t>
  </si>
  <si>
    <t>0105560074399</t>
  </si>
  <si>
    <t>0105542041298</t>
  </si>
  <si>
    <t>0105529031799</t>
  </si>
  <si>
    <t>0105550014547</t>
  </si>
  <si>
    <t>0105537068507</t>
  </si>
  <si>
    <t>0105560025622</t>
  </si>
  <si>
    <t>0125552007173</t>
  </si>
  <si>
    <t>0105536044434</t>
  </si>
  <si>
    <t>0105545048668</t>
  </si>
  <si>
    <t>0105557074987</t>
  </si>
  <si>
    <t>0125542005151</t>
  </si>
  <si>
    <t>0115545003940</t>
  </si>
  <si>
    <t>0103534002619</t>
  </si>
  <si>
    <t>0105517003469</t>
  </si>
  <si>
    <t>0115547012334</t>
  </si>
  <si>
    <t>0105549067896</t>
  </si>
  <si>
    <t>0125552000781</t>
  </si>
  <si>
    <t>0735545001381</t>
  </si>
  <si>
    <t>0105549001429</t>
  </si>
  <si>
    <t>0135561004530</t>
  </si>
  <si>
    <t>0745555000638</t>
  </si>
  <si>
    <t>0105535008230</t>
  </si>
  <si>
    <t>0105555059468</t>
  </si>
  <si>
    <t>0105539106911</t>
  </si>
  <si>
    <t>0125549005807</t>
  </si>
  <si>
    <t>0105526033308</t>
  </si>
  <si>
    <t>0105546109059</t>
  </si>
  <si>
    <t>0105536072594</t>
  </si>
  <si>
    <t>0105534114753</t>
  </si>
  <si>
    <t>0105525006986</t>
  </si>
  <si>
    <t>0105545079962</t>
  </si>
  <si>
    <t>0107557000462</t>
  </si>
  <si>
    <t>0103545018741</t>
  </si>
  <si>
    <t>0245547000297</t>
  </si>
  <si>
    <t>0105558089091</t>
  </si>
  <si>
    <t>0103544018941</t>
  </si>
  <si>
    <t>0125560008191</t>
  </si>
  <si>
    <t>0105522000669</t>
  </si>
  <si>
    <t>0105553023571</t>
  </si>
  <si>
    <t>0105509000588</t>
  </si>
  <si>
    <t>0125547003840</t>
  </si>
  <si>
    <t>0115540005286</t>
  </si>
  <si>
    <t xml:space="preserve">0115559020167 </t>
  </si>
  <si>
    <t>0105519004454</t>
  </si>
  <si>
    <t>0105558007370</t>
  </si>
  <si>
    <t>0105562165065</t>
  </si>
  <si>
    <t>0105555184076</t>
  </si>
  <si>
    <t>0105561049703</t>
  </si>
  <si>
    <t>0105532004756</t>
  </si>
  <si>
    <t>0105555038843</t>
  </si>
  <si>
    <t>0105523005940</t>
  </si>
  <si>
    <t>0115556014549</t>
  </si>
  <si>
    <t>0135553014360</t>
  </si>
  <si>
    <t>0115550010011</t>
  </si>
  <si>
    <t>0105557131492</t>
  </si>
  <si>
    <t>0105541035502</t>
  </si>
  <si>
    <t>0105551086207</t>
  </si>
  <si>
    <t>0105553079151</t>
  </si>
  <si>
    <t>0735552003172</t>
  </si>
  <si>
    <t>0125552015273</t>
  </si>
  <si>
    <t>0105544028663</t>
  </si>
  <si>
    <t>0105542028062</t>
  </si>
  <si>
    <t>0125538002984</t>
  </si>
  <si>
    <t xml:space="preserve">0105550014547 </t>
  </si>
  <si>
    <t>0105513004762</t>
  </si>
  <si>
    <t>0105553082306</t>
  </si>
  <si>
    <t>0103514015863</t>
  </si>
  <si>
    <t>0745555005036</t>
  </si>
  <si>
    <t xml:space="preserve"> 0115545003940</t>
  </si>
  <si>
    <t>0135557008631</t>
  </si>
  <si>
    <t>0105558139616</t>
  </si>
  <si>
    <t xml:space="preserve">0125561006877 </t>
  </si>
  <si>
    <t>0105564029215</t>
  </si>
  <si>
    <t>0135564024892</t>
  </si>
  <si>
    <t>0135543001842</t>
  </si>
  <si>
    <t>0105535041822</t>
  </si>
  <si>
    <t>18 มิ.ย. 66</t>
  </si>
  <si>
    <t>31 พ.ย.65</t>
  </si>
  <si>
    <t>32 พ.ย.65</t>
  </si>
  <si>
    <t>2320/2023</t>
  </si>
  <si>
    <t>31 ก.ย. 66</t>
  </si>
  <si>
    <t>31 ก.ย.66</t>
  </si>
  <si>
    <t>OP4660807001</t>
  </si>
  <si>
    <t>30/2/2023</t>
  </si>
  <si>
    <t>รอตรวจรับงวดที่ 3</t>
  </si>
  <si>
    <t>เสร็จสิ้น</t>
  </si>
  <si>
    <t>6 พ.ค. 2566</t>
  </si>
  <si>
    <t>โครงการจัดตั้งศูนย์
พัฒนาอุตสาหกรรมชีวภาพ 
มหาวิทยาลัยมหิดล</t>
  </si>
  <si>
    <t>จ้างบำรุงรักษา (แบบไม่รวมอะไหล่) เครื่องทำน้ำเย็นแบบโพรพิลีนไกลคอล (Propylene glycol chiller) อาคารนวัตกรรมชีวภัณฑ์ มหิดล ปีงบประมาณ 2567</t>
  </si>
  <si>
    <t>จ้างบำรุงรักษา (แบบไม่รวมอะไหล่) เครื่องผลิตและเติมคลอรีนในน้ำดิบ สำหรับกระบวนการผลิตน้ำบริสุทธิ์ อาคารนวัตกรรมชีวภัณฑ์ มหิดล ปีงบประมาณ 2567</t>
  </si>
  <si>
    <t>สารเคมีสำหรับผลิตคลอรีนไดออกไซด์ เครื่องผลิตและเติมคลอรีนในน้ำดิบ สำหรับกระบวนการผลิตน้ำบริสุทธิ์ อาคารนวัตกรรมชีวภัณฑ์ มหิดล จำนวน 2 รายการ ปีงบประมาณ 2567</t>
  </si>
  <si>
    <t>จ้างเหมาบริการทำความสะอาด (ไม่รวมวัสดุสิ้นเปลือง) อาคารนวัตกรรมชีวภัณฑ์ มหิดล ตั้งแต่วันที่ 1 ตุลาคม 2566 ถึงวันที่ 30 กันยายน 2567</t>
  </si>
  <si>
    <t>จ้างบริการดูแลตรวจสอบบำรุงรักษา (แบบไม่รวมอะไหล่) และทำความสะอาดเครื่องปรับอากาศ (Split type) จำนวน 48 เครื่อง อาคารนวัตกรรมชีวภัณฑ์ มหิดล ปีงบประมาณ 2567</t>
  </si>
  <si>
    <t xml:space="preserve">จ้างบริการดูแลบำรุงรักษา (แบบไม่รวมอะไหล่) และทำความสะอาดลิฟต์ อาคารนวัตกรรมชีวภัณฑ์ มหิดล จำนวน 2 เครื่อง ปีงบประมาณ 2567 </t>
  </si>
  <si>
    <t xml:space="preserve">จ้างเหมาบริการดูแลรักษาความปลอดภัย อาคารนวัตกรรมชีวภัณฑ์ มหิดล (ตั้งแต่วันที่ 1 ตุลาคม 2566 เวลา 07.00 น. ถึง วันที่ 1 ตุลาคม 2567 เวลา 07.00 น.) </t>
  </si>
  <si>
    <t xml:space="preserve">จ้างบำรุงรักษา (แบบไม่รวมอะไหล่) เครื่องทำน้ำเย็น (Chiller) ขนาด 40 ตัน จำนวน 1 เครื่อง อาคารนวัตกรรมชีวภัณฑ์ มหิดล ปีงบประมาณ 2567 </t>
  </si>
  <si>
    <t xml:space="preserve">จ้างบำรุงรักษา (แบบไม่รวมอะไหล่) ระบบป้องกันอันตรายจากฟ้าผ่า อาคารนวัตกรรมชีวภัณฑ์ มหิดล ปีงบประมาณ 2567 </t>
  </si>
  <si>
    <t xml:space="preserve">จ้างบำรุงรักษา (แบบไม่รวมอะไหล่) และทำความสะอาดระบบสัญญาณแจ้งเหตุเพลิงไหม้ (FIRE ALARM) อาคารนวัตกรรมชีวภัณฑ์ มหิดล ปีงบประมาณ 2567 </t>
  </si>
  <si>
    <t xml:space="preserve">จ้างบำรุงรักษา (แบบไม่รวมอะไหล่) และทำความสะอาดระบบผลิตลมอัด (Compress Dry Air) อาคารนวัตรรมชีวภัณฑ์ มหิดล ปีงบประมาณ 2567 </t>
  </si>
  <si>
    <t xml:space="preserve">จ้างบำรุงรักษา (แบบไม่รวมอะไหล่) และทำความสะอาดหม้อแปลงไฟฟ้า อาคารนวัตกรรมชีวภัณฑ์ มหิดล ปีงบประมาณ 2567 </t>
  </si>
  <si>
    <t xml:space="preserve">จ้างบำรุงรักษา (แบบไม่รวมอะไหล่) สถานีจ่ายแก๊ส   หุงต้ม (LPG) และระบบตรวจจับก๊าซรั่วไหล อาคารนวัตกรรมชีวภัณฑ์ มหิดล ปีงบประมาณ 2567 </t>
  </si>
  <si>
    <t xml:space="preserve">จ้างบำรุงรักษา (แบบไม่รวมอะไหล่) และทำความสะอาดเครื่องกำเนิดไอน้ำ (Boiler)อาคารนวัตกรรมชีวภัณฑ์ มหิดล ปีงบประมาณ 2567 </t>
  </si>
  <si>
    <t xml:space="preserve">จ้างบำรุงรักษา (แบบไม่รวมอะไหล่) ตู้จ่ายไฟฟ้าหลัก (MDB), ตู้จ่ายไฟฟ้าสำรอง (EMDB) และตู้จ่ายไฟฟ้าย่อย (DB) อาคารนวัตกรรมชีวภัณฑ์ มหิดล ปีงบประมาณ 2567 </t>
  </si>
  <si>
    <t xml:space="preserve">จ้างเหมาบริการกำจัดหนู อาคารนวัตกรรมชีวภัณฑ์ มหิดล ปีงบประมาณ 2567 </t>
  </si>
  <si>
    <t xml:space="preserve">จ้างเหมาบริการกำจัดปลวก อาคารนวัตกรรมชีวภัณฑ์ มหิดล ปีงบประมาณ 2567 </t>
  </si>
  <si>
    <t xml:space="preserve">ไนโตรเจนเหลว (Liquid Nitrogen) อาคารนวัตกรรมชีวภัณฑ์ มหิดล ปีงบประมาณ 2567 </t>
  </si>
  <si>
    <t xml:space="preserve">จ้างบำรุงรักษา (แบบไม่รวมอะไหล่) ระบบควบคุม  การเข้า-ออก (Access control System) อาคารนวัตกรรมชีวภัณฑ์ มหิดล ปีงบประมาณ 2567 </t>
  </si>
  <si>
    <t>แก๊สหุงต้ม ขนาดบรรจุ 48 กิโลกรัม สำหรับอาคารนวัตกรรมชีวภัณฑ์ มหิดล ปีงบประมาณ 2567</t>
  </si>
  <si>
    <t>หมึกเครื่องพิมพ์ จำนวน 5 รายการ</t>
  </si>
  <si>
    <t>การบูร จำนวน    10 กิโลกรัม</t>
  </si>
  <si>
    <t xml:space="preserve">กระดาษชำระ-จัมโบ้โรล 2 ชั้น จำนวน 72 ม้วน </t>
  </si>
  <si>
    <t xml:space="preserve">ถุงขยะดำ จำนวน    2 รายการ </t>
  </si>
  <si>
    <t xml:space="preserve">สบู่ชนิดเหลว แบบล้างมือ ขนาด 3.8 ลิตร จำนวน 4 แกลลอน </t>
  </si>
  <si>
    <t>วัสดุสำนักงาน จำนวน  1 รายการ</t>
  </si>
  <si>
    <t>วัสดุสำนักงาน จำนวน  2 รายการ</t>
  </si>
  <si>
    <t xml:space="preserve">จ้างสอบเทียบเครื่องแก้ววัดปริมาตร จำนวน 20 ชิ้น </t>
  </si>
  <si>
    <t xml:space="preserve">ซื้อน้ำยาลดตะกรัน (Antiscalant) สำหรับระบบผลิตน้ำบริสุทธิ์ (Purify water, PW) จำนวน 2 ถัง </t>
  </si>
  <si>
    <t xml:space="preserve">จ้างซ่อมเปลี่ยนอะไหล่ ของระบบผลิตน้ำบริสุทธิ์ จำนวน 3 รายการ </t>
  </si>
  <si>
    <t xml:space="preserve">จ้างซ่อมเปลี่ยนอะไหล่   ปั๊มลมแบบ Oil Free ของระบบผลิตน้ำบริสุทธิ์ จำนวน 1 งาน </t>
  </si>
  <si>
    <t xml:space="preserve">จ้างสอบเทียบและตรวจรับรองเครื่องตรวจหาปริมาณเอ็นโดท็อกซินโดยหลักการ        วัดค่าการดูดกลืนแสง จำนวน 1 เครื่อง </t>
  </si>
  <si>
    <t>จ้างพิมพ์นามบัตร จำนวน 100 ใบ</t>
  </si>
  <si>
    <t>จ้างทำตรายางมีหมึกในตัว จำนวน 4 อัน</t>
  </si>
  <si>
    <t>จ้างบำรุงรักษา (แบบรวมอะไหล่) พร้อมสอบเทียบครุภัณฑ์เครื่องมือสุขศาสตร์อุตสาหกรรม จำนวน 20 เครื่อง</t>
  </si>
  <si>
    <t>น้ำดื่มภายในอาคารนวัตกรรมชีวภัณฑ์ มหิดล  จำนวน 9 เดือน (ตั้งแต่เดือนมกราคม - กันยายน 2567)</t>
  </si>
  <si>
    <t>แฟ้มเสนอลงนาม จำนวน 1 เล่ม</t>
  </si>
  <si>
    <t>จ้างซ่อมเปลี่ยนชุดปรับตั้งอุณหภูมิ เครื่องทำน้ำเย็นแบบโพรพิลีนไกลคอล (Propylene glycol chiller) จำนวน 1 ชุด</t>
  </si>
  <si>
    <t>จ้างซ่อมเปลี่ยนแบตเตอรี่ลิฟต์โดยสาร อาคารนวัตกรรมชีวภัณฑ์ จำนวน 5 ชุด</t>
  </si>
  <si>
    <t>จ้างบำรุงรักษา (แบบไม่รวมอะไหล่) พร้อมสอบเทียบเครื่องมือวิทยาศาสตร์ของห้องปฏิบัติการควบคุมคุณภาพ จำนวน 2 รายการ</t>
  </si>
  <si>
    <t>แก๊สสำหรับเครื่องมือวิทยาศาสตร์ งานเครื่องมือกลาง กองบริหารงานวิจัย ปีงบประมาณ 2567 จำนวน 9 รายการ</t>
  </si>
  <si>
    <t>แก๊สสำหรับเครื่องมือวิทยาศาสตร์ งานเครื่องมือกลาง กองบริหารงานวิจัย ปีงบประมาณ 2567 จำนวน 5 รายการ</t>
  </si>
  <si>
    <t>แก๊สสำหรับเครื่องมือวิทยาศาสตร์ งานเครื่องมือกลาง กองบริหารงานวิจัย ปีงบประมาณ 2567 จำนวน 4 รายการ</t>
  </si>
  <si>
    <t>สารเคมีของห้องปฏิบัติการควบคุมคุณภาพ จำนวน 5 รายการ</t>
  </si>
  <si>
    <t xml:space="preserve">จ้างตรวจสอบเครื่องวัดขนาดอนุภาคและความต่างศักย์ ฝ่ายวิจัยและพัฒนา จำนวน 1 เครื่อง </t>
  </si>
  <si>
    <t>วัสดุทั่วไปของห้องปฏิบัติการควบคุมคุณภาพ จำนวน 3 รายการ</t>
  </si>
  <si>
    <t xml:space="preserve">จ้างซ่อมเปลี่ยนโมดูลควบคุมระบบกำจัดของเสียจากกระบวนการผลิต (Decontamination Tank System) จำนวน 1 ชุด </t>
  </si>
  <si>
    <t xml:space="preserve">ซื้อสารเคมีของห้องปฏิบัติการควบคุมคุณภาพ จำนวน 1 รายการ </t>
  </si>
  <si>
    <t xml:space="preserve">จ้างบำรุงรักษา (แบบไม่รวมอะไหล่) พร้อมสอบเทียบเครื่องชั่ง 2 ตำแหน่ง จำนวน       1 เครื่อง </t>
  </si>
  <si>
    <t xml:space="preserve">จ้างตรวจสอบเครื่องวัดมวลแบบ Triple Quad ในฝ่ายวิจัยและพัฒนา จำนวน 1 เครื่อง  </t>
  </si>
  <si>
    <t>จ้างสอบเทียบเครื่องแก้ววัดปริมาตร จำนวน 36 ชิ้น</t>
  </si>
  <si>
    <t xml:space="preserve">จ้างซ่อมเปลี่ยนประเก็นหน้าแปลน Pressure reducing valve บริเวณใต้อาคาร ของท่อจ่ายไอน้ำเครื่องกำเนิดไอน้ำ (Boiler) จำนวน 1 งาน </t>
  </si>
  <si>
    <t xml:space="preserve">จ้างซ่อมเปลี่ยนคอมเพรสเซอร์เครื่องปรับอากาศภายในห้อง Raw Materials Warehouse (RW005) จำนวน 1  งาน </t>
  </si>
  <si>
    <t xml:space="preserve">ซื้อแผ่นยางรองตัดกระดาษ จำนวน 3 แผ่น </t>
  </si>
  <si>
    <t xml:space="preserve">จ้างซ่อมเปลี่ยนอะไหล่ของระบบผลิตลมอัด (Compressed Dry Air) จำนวน 8 รายการ </t>
  </si>
  <si>
    <t xml:space="preserve">จ้างซ่อมเปลี่ยนอะไหล่เครื่องกำเนิดไอน้ำ (Boiler) จำนวน 4 รายการ </t>
  </si>
  <si>
    <t>บริษัท ไทยอินเตอร์แก๊ส แอนด์ เคมิคัล จำกัด</t>
  </si>
  <si>
    <t>ธีรภัทร์ แก๊ส</t>
  </si>
  <si>
    <t>บริษัท เวชพงศ์โอสถ เทรดดิ้ง จำกัด</t>
  </si>
  <si>
    <t>บริษัท ดั๊บเบิ้ล เอ ดิจิตอล ซินเนอร์จี จำกัด</t>
  </si>
  <si>
    <t>บริษัท ลิควิด เพียวริฟิเกชั่น เอ็นจิเนียริ่ง</t>
  </si>
  <si>
    <t>บริษัท วิเศษสิริ แมชชีนเนอรี่ จำกัด</t>
  </si>
  <si>
    <t>บริษัท ดีไซน์ 74 การพิมพ์ จำกัด</t>
  </si>
  <si>
    <t>เอนกสเตชั่นเนอรี่</t>
  </si>
  <si>
    <t>น้ำดื่มตราส้มโอหวาน</t>
  </si>
  <si>
    <t>บริษัท สยาม ฮิตาชิ เอลลิเวเตอร์ จำกัด</t>
  </si>
  <si>
    <t>บริษัท มาร์เวล เทคโนโลยี จำกัด</t>
  </si>
  <si>
    <t xml:space="preserve">บริษัท เอส.เอ็ม.เคมีคอล ซัพพลาย จำกัด </t>
  </si>
  <si>
    <t>บริษัท เอสเอ็นพี ไซแอนติฟิค จำกัด</t>
  </si>
  <si>
    <t>บริษัท เอจิเลนต์ เทคโนโลยีส์ (ประเทศไทย) จำกัด</t>
  </si>
  <si>
    <t>0105550014547 </t>
  </si>
  <si>
    <t>0115556010373</t>
  </si>
  <si>
    <t>0105563025798</t>
  </si>
  <si>
    <t xml:space="preserve">0105561052640 </t>
  </si>
  <si>
    <t>0105552036262</t>
  </si>
  <si>
    <t>3100202187890</t>
  </si>
  <si>
    <t>0753560000126</t>
  </si>
  <si>
    <t>0105531084101</t>
  </si>
  <si>
    <t>0125549007605</t>
  </si>
  <si>
    <t>0135543004621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</si>
</sst>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09]dddd\,\ mmmm\ d\,\ yyyy"/>
    <numFmt numFmtId="181" formatCode="[$-409]h:mm:ss\ AM/PM"/>
    <numFmt numFmtId="182" formatCode="0.0"/>
    <numFmt numFmtId="183" formatCode="[$-1070000]d/m/yy;@"/>
    <numFmt numFmtId="184" formatCode="[$-107041E]d\ mmm\ yy;@"/>
    <numFmt numFmtId="185" formatCode="mmm\-yyyy"/>
    <numFmt numFmtId="186" formatCode="[$-1070000]d/mm/yyyy;@"/>
    <numFmt numFmtId="187" formatCode="#,##0.0"/>
  </numFmts>
  <fonts count="67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TH SarabunPSK"/>
      <family val="2"/>
    </font>
    <font>
      <sz val="14"/>
      <color indexed="8"/>
      <name val="TH Sarabun New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sz val="14"/>
      <color indexed="63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b/>
      <sz val="14"/>
      <color indexed="63"/>
      <name val="TH Sarabun new"/>
      <family val="2"/>
    </font>
    <font>
      <sz val="14"/>
      <color indexed="63"/>
      <name val="TH Sarabun new"/>
      <family val="2"/>
    </font>
    <font>
      <sz val="14"/>
      <color indexed="56"/>
      <name val="TH Sarabun new"/>
      <family val="2"/>
    </font>
    <font>
      <sz val="26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TH SarabunPSK"/>
      <family val="2"/>
    </font>
    <font>
      <sz val="14"/>
      <color theme="1"/>
      <name val="TH Sarabun New"/>
      <family val="2"/>
    </font>
    <font>
      <sz val="16"/>
      <color theme="1"/>
      <name val="TH Sarabun New"/>
      <family val="2"/>
    </font>
    <font>
      <sz val="14"/>
      <color rgb="FF000000"/>
      <name val="TH Sarabun New"/>
      <family val="2"/>
    </font>
    <font>
      <sz val="14"/>
      <color theme="1"/>
      <name val="TH Sarabun New"/>
      <family val="2"/>
    </font>
    <font>
      <sz val="14"/>
      <color rgb="FF202124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b/>
      <sz val="14"/>
      <color rgb="FF202124"/>
      <name val="TH Sarabun new"/>
      <family val="2"/>
    </font>
    <font>
      <sz val="14"/>
      <color rgb="FF212529"/>
      <name val="TH Sarabun new"/>
      <family val="2"/>
    </font>
    <font>
      <sz val="14"/>
      <color rgb="FF040C28"/>
      <name val="TH Sarabun new"/>
      <family val="2"/>
    </font>
    <font>
      <sz val="14"/>
      <color rgb="FF4D5156"/>
      <name val="TH Sarabun new"/>
      <family val="2"/>
    </font>
    <font>
      <sz val="26"/>
      <color theme="1"/>
      <name val="TH Sarabun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53" fillId="0" borderId="1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vertical="center"/>
    </xf>
    <xf numFmtId="0" fontId="54" fillId="0" borderId="10" xfId="0" applyFont="1" applyBorder="1" applyAlignment="1">
      <alignment/>
    </xf>
    <xf numFmtId="0" fontId="54" fillId="0" borderId="0" xfId="0" applyFont="1" applyAlignment="1">
      <alignment horizontal="left" indent="1"/>
    </xf>
    <xf numFmtId="0" fontId="54" fillId="0" borderId="0" xfId="0" applyFont="1" applyAlignment="1">
      <alignment horizontal="center" vertical="center"/>
    </xf>
    <xf numFmtId="1" fontId="54" fillId="0" borderId="0" xfId="0" applyNumberFormat="1" applyFont="1" applyAlignment="1">
      <alignment horizontal="center" vertical="center"/>
    </xf>
    <xf numFmtId="0" fontId="54" fillId="0" borderId="10" xfId="0" applyFont="1" applyBorder="1" applyAlignment="1">
      <alignment horizontal="left" vertical="center" wrapText="1" indent="1"/>
    </xf>
    <xf numFmtId="171" fontId="54" fillId="0" borderId="10" xfId="42" applyFont="1" applyBorder="1" applyAlignment="1">
      <alignment horizontal="center" vertical="center"/>
    </xf>
    <xf numFmtId="171" fontId="54" fillId="0" borderId="10" xfId="42" applyFont="1" applyFill="1" applyBorder="1" applyAlignment="1">
      <alignment horizontal="center" vertical="center"/>
    </xf>
    <xf numFmtId="0" fontId="54" fillId="0" borderId="10" xfId="0" applyFont="1" applyBorder="1" applyAlignment="1">
      <alignment horizontal="left" vertical="top" wrapText="1" indent="1"/>
    </xf>
    <xf numFmtId="171" fontId="54" fillId="0" borderId="10" xfId="42" applyFont="1" applyFill="1" applyBorder="1" applyAlignment="1">
      <alignment vertical="center"/>
    </xf>
    <xf numFmtId="171" fontId="54" fillId="0" borderId="10" xfId="42" applyFont="1" applyBorder="1" applyAlignment="1">
      <alignment vertical="center"/>
    </xf>
    <xf numFmtId="4" fontId="54" fillId="0" borderId="10" xfId="0" applyNumberFormat="1" applyFont="1" applyBorder="1" applyAlignment="1">
      <alignment horizontal="right" vertical="center"/>
    </xf>
    <xf numFmtId="4" fontId="54" fillId="0" borderId="10" xfId="0" applyNumberFormat="1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184" fontId="4" fillId="33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9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0" xfId="0" applyFont="1" applyAlignment="1">
      <alignment horizontal="center"/>
    </xf>
    <xf numFmtId="1" fontId="54" fillId="0" borderId="10" xfId="0" applyNumberFormat="1" applyFont="1" applyBorder="1" applyAlignment="1" quotePrefix="1">
      <alignment horizontal="center" vertical="center"/>
    </xf>
    <xf numFmtId="2" fontId="54" fillId="0" borderId="10" xfId="0" applyNumberFormat="1" applyFont="1" applyBorder="1" applyAlignment="1" quotePrefix="1">
      <alignment horizontal="center" vertical="center"/>
    </xf>
    <xf numFmtId="1" fontId="62" fillId="0" borderId="10" xfId="0" applyNumberFormat="1" applyFont="1" applyBorder="1" applyAlignment="1" quotePrefix="1">
      <alignment horizontal="center" vertical="center"/>
    </xf>
    <xf numFmtId="1" fontId="63" fillId="0" borderId="0" xfId="0" applyNumberFormat="1" applyFont="1" applyAlignment="1" quotePrefix="1">
      <alignment horizontal="center" vertical="center"/>
    </xf>
    <xf numFmtId="1" fontId="64" fillId="0" borderId="0" xfId="0" applyNumberFormat="1" applyFont="1" applyAlignment="1" quotePrefix="1">
      <alignment horizontal="center" vertical="center"/>
    </xf>
    <xf numFmtId="1" fontId="65" fillId="0" borderId="0" xfId="0" applyNumberFormat="1" applyFont="1" applyAlignment="1" quotePrefix="1">
      <alignment horizontal="center" vertical="center"/>
    </xf>
    <xf numFmtId="0" fontId="65" fillId="0" borderId="0" xfId="0" applyFont="1" applyAlignment="1" quotePrefix="1">
      <alignment horizontal="center" vertical="center"/>
    </xf>
    <xf numFmtId="15" fontId="54" fillId="0" borderId="10" xfId="0" applyNumberFormat="1" applyFont="1" applyBorder="1" applyAlignment="1">
      <alignment horizontal="center" vertical="center"/>
    </xf>
    <xf numFmtId="171" fontId="54" fillId="0" borderId="10" xfId="42" applyFont="1" applyFill="1" applyBorder="1" applyAlignment="1">
      <alignment horizontal="right" vertical="center"/>
    </xf>
    <xf numFmtId="171" fontId="54" fillId="0" borderId="10" xfId="42" applyFont="1" applyBorder="1" applyAlignment="1">
      <alignment horizontal="right"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Border="1" applyAlignment="1">
      <alignment/>
    </xf>
    <xf numFmtId="0" fontId="58" fillId="0" borderId="0" xfId="0" applyFont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4" fontId="56" fillId="0" borderId="0" xfId="0" applyNumberFormat="1" applyFont="1" applyAlignment="1">
      <alignment horizontal="right" vertical="center"/>
    </xf>
    <xf numFmtId="0" fontId="65" fillId="0" borderId="0" xfId="0" applyFont="1" applyAlignment="1">
      <alignment horizontal="center" vertical="center"/>
    </xf>
    <xf numFmtId="0" fontId="54" fillId="5" borderId="10" xfId="0" applyFont="1" applyFill="1" applyBorder="1" applyAlignment="1">
      <alignment horizontal="center" vertical="center"/>
    </xf>
    <xf numFmtId="0" fontId="54" fillId="5" borderId="12" xfId="0" applyFont="1" applyFill="1" applyBorder="1" applyAlignment="1">
      <alignment horizontal="center" vertical="center" wrapText="1"/>
    </xf>
    <xf numFmtId="0" fontId="54" fillId="5" borderId="10" xfId="0" applyFont="1" applyFill="1" applyBorder="1" applyAlignment="1">
      <alignment horizontal="center" vertical="center" wrapText="1"/>
    </xf>
    <xf numFmtId="0" fontId="54" fillId="5" borderId="10" xfId="0" applyFont="1" applyFill="1" applyBorder="1" applyAlignment="1">
      <alignment horizontal="left" vertical="top" wrapText="1" indent="1"/>
    </xf>
    <xf numFmtId="171" fontId="54" fillId="5" borderId="10" xfId="42" applyFont="1" applyFill="1" applyBorder="1" applyAlignment="1">
      <alignment horizontal="center" vertical="center"/>
    </xf>
    <xf numFmtId="4" fontId="54" fillId="5" borderId="10" xfId="0" applyNumberFormat="1" applyFont="1" applyFill="1" applyBorder="1" applyAlignment="1">
      <alignment vertical="center"/>
    </xf>
    <xf numFmtId="1" fontId="54" fillId="5" borderId="10" xfId="0" applyNumberFormat="1" applyFont="1" applyFill="1" applyBorder="1" applyAlignment="1" quotePrefix="1">
      <alignment horizontal="center" vertical="center"/>
    </xf>
    <xf numFmtId="184" fontId="4" fillId="5" borderId="10" xfId="0" applyNumberFormat="1" applyFont="1" applyFill="1" applyBorder="1" applyAlignment="1">
      <alignment horizontal="center" vertical="center"/>
    </xf>
    <xf numFmtId="0" fontId="55" fillId="5" borderId="0" xfId="0" applyFont="1" applyFill="1" applyAlignment="1">
      <alignment/>
    </xf>
    <xf numFmtId="0" fontId="54" fillId="5" borderId="11" xfId="0" applyFont="1" applyFill="1" applyBorder="1" applyAlignment="1">
      <alignment horizontal="center" vertical="center"/>
    </xf>
    <xf numFmtId="4" fontId="54" fillId="5" borderId="10" xfId="0" applyNumberFormat="1" applyFont="1" applyFill="1" applyBorder="1" applyAlignment="1">
      <alignment vertical="center" wrapText="1"/>
    </xf>
    <xf numFmtId="4" fontId="54" fillId="5" borderId="10" xfId="0" applyNumberFormat="1" applyFont="1" applyFill="1" applyBorder="1" applyAlignment="1">
      <alignment horizontal="right" vertical="center"/>
    </xf>
    <xf numFmtId="2" fontId="54" fillId="5" borderId="10" xfId="0" applyNumberFormat="1" applyFont="1" applyFill="1" applyBorder="1" applyAlignment="1" quotePrefix="1">
      <alignment horizontal="center" vertical="center"/>
    </xf>
    <xf numFmtId="0" fontId="55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2395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22997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J4" sqref="J4"/>
    </sheetView>
  </sheetViews>
  <sheetFormatPr defaultColWidth="9.00390625" defaultRowHeight="15"/>
  <cols>
    <col min="1" max="3" width="9.00390625" style="3" customWidth="1"/>
    <col min="4" max="4" width="24.140625" style="3" customWidth="1"/>
    <col min="5" max="5" width="14.140625" style="33" customWidth="1"/>
    <col min="6" max="6" width="23.28125" style="33" customWidth="1"/>
    <col min="7" max="16384" width="9.00390625" style="3" customWidth="1"/>
  </cols>
  <sheetData>
    <row r="1" spans="1:15" ht="39">
      <c r="A1" s="68" t="s">
        <v>546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39">
      <c r="A2" s="68" t="s">
        <v>131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ht="27">
      <c r="A3" s="28" t="s">
        <v>132</v>
      </c>
    </row>
    <row r="5" spans="4:7" ht="24">
      <c r="D5" s="29" t="s">
        <v>8</v>
      </c>
      <c r="E5" s="29" t="s">
        <v>133</v>
      </c>
      <c r="F5" s="29" t="s">
        <v>135</v>
      </c>
      <c r="G5" s="30"/>
    </row>
    <row r="6" spans="4:7" ht="27">
      <c r="D6" s="31" t="s">
        <v>136</v>
      </c>
      <c r="E6" s="32" t="s">
        <v>155</v>
      </c>
      <c r="F6" s="32" t="s">
        <v>155</v>
      </c>
      <c r="G6" s="30"/>
    </row>
    <row r="7" spans="4:7" ht="27">
      <c r="D7" s="31" t="s">
        <v>137</v>
      </c>
      <c r="E7" s="32"/>
      <c r="F7" s="32"/>
      <c r="G7" s="30"/>
    </row>
    <row r="8" spans="4:7" ht="27">
      <c r="D8" s="31" t="s">
        <v>138</v>
      </c>
      <c r="E8" s="32"/>
      <c r="F8" s="32"/>
      <c r="G8" s="30"/>
    </row>
    <row r="9" spans="4:7" ht="27">
      <c r="D9" s="31" t="s">
        <v>139</v>
      </c>
      <c r="E9" s="32" t="s">
        <v>155</v>
      </c>
      <c r="F9" s="32" t="s">
        <v>155</v>
      </c>
      <c r="G9" s="30"/>
    </row>
    <row r="10" spans="4:7" ht="27">
      <c r="D10" s="31" t="s">
        <v>142</v>
      </c>
      <c r="E10" s="32" t="s">
        <v>155</v>
      </c>
      <c r="F10" s="32" t="s">
        <v>155</v>
      </c>
      <c r="G10" s="30"/>
    </row>
    <row r="11" spans="4:6" ht="24">
      <c r="D11" s="29" t="s">
        <v>134</v>
      </c>
      <c r="E11" s="32"/>
      <c r="F11" s="32"/>
    </row>
    <row r="13" ht="27">
      <c r="A13" s="28" t="s">
        <v>140</v>
      </c>
    </row>
    <row r="26" ht="27">
      <c r="A26" s="28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857"/>
  <sheetViews>
    <sheetView tabSelected="1" zoomScale="80" zoomScaleNormal="80" zoomScalePageLayoutView="0" workbookViewId="0" topLeftCell="A1">
      <selection activeCell="N293" sqref="N293"/>
    </sheetView>
  </sheetViews>
  <sheetFormatPr defaultColWidth="9.00390625" defaultRowHeight="15"/>
  <cols>
    <col min="1" max="1" width="14.28125" style="7" bestFit="1" customWidth="1"/>
    <col min="2" max="2" width="17.7109375" style="5" bestFit="1" customWidth="1"/>
    <col min="3" max="3" width="23.8515625" style="2" customWidth="1"/>
    <col min="4" max="4" width="28.140625" style="2" customWidth="1"/>
    <col min="5" max="6" width="11.28125" style="2" customWidth="1"/>
    <col min="7" max="7" width="26.7109375" style="6" customWidth="1"/>
    <col min="8" max="8" width="27.421875" style="7" bestFit="1" customWidth="1"/>
    <col min="9" max="9" width="23.57421875" style="7" bestFit="1" customWidth="1"/>
    <col min="10" max="10" width="21.57421875" style="2" bestFit="1" customWidth="1"/>
    <col min="11" max="11" width="18.421875" style="2" bestFit="1" customWidth="1"/>
    <col min="12" max="12" width="17.28125" style="44" bestFit="1" customWidth="1"/>
    <col min="13" max="13" width="26.7109375" style="7" bestFit="1" customWidth="1"/>
    <col min="14" max="14" width="24.57421875" style="8" bestFit="1" customWidth="1"/>
    <col min="15" max="15" width="38.140625" style="7" customWidth="1"/>
    <col min="16" max="16" width="22.140625" style="7" customWidth="1"/>
    <col min="17" max="17" width="20.28125" style="7" bestFit="1" customWidth="1"/>
    <col min="18" max="18" width="15.7109375" style="7" bestFit="1" customWidth="1"/>
    <col min="19" max="16384" width="9.00390625" style="3" customWidth="1"/>
  </cols>
  <sheetData>
    <row r="1" spans="1:18" s="67" customFormat="1" ht="48">
      <c r="A1" s="64" t="s">
        <v>3</v>
      </c>
      <c r="B1" s="64" t="s">
        <v>14</v>
      </c>
      <c r="C1" s="64" t="s">
        <v>15</v>
      </c>
      <c r="D1" s="64" t="s">
        <v>0</v>
      </c>
      <c r="E1" s="64" t="s">
        <v>1</v>
      </c>
      <c r="F1" s="64" t="s">
        <v>2</v>
      </c>
      <c r="G1" s="64" t="s">
        <v>4</v>
      </c>
      <c r="H1" s="64" t="s">
        <v>5</v>
      </c>
      <c r="I1" s="64" t="s">
        <v>6</v>
      </c>
      <c r="J1" s="64" t="s">
        <v>7</v>
      </c>
      <c r="K1" s="64" t="s">
        <v>8</v>
      </c>
      <c r="L1" s="64" t="s">
        <v>9</v>
      </c>
      <c r="M1" s="64" t="s">
        <v>143</v>
      </c>
      <c r="N1" s="65" t="s">
        <v>10</v>
      </c>
      <c r="O1" s="64" t="s">
        <v>11</v>
      </c>
      <c r="P1" s="66" t="s">
        <v>144</v>
      </c>
      <c r="Q1" s="66" t="s">
        <v>12</v>
      </c>
      <c r="R1" s="66" t="s">
        <v>13</v>
      </c>
    </row>
    <row r="2" spans="1:18" s="4" customFormat="1" ht="87">
      <c r="A2" s="22">
        <v>2566</v>
      </c>
      <c r="B2" s="24" t="s">
        <v>37</v>
      </c>
      <c r="C2" s="23" t="s">
        <v>149</v>
      </c>
      <c r="D2" s="25" t="s">
        <v>651</v>
      </c>
      <c r="E2" s="24" t="s">
        <v>154</v>
      </c>
      <c r="F2" s="24" t="s">
        <v>69</v>
      </c>
      <c r="G2" s="9" t="s">
        <v>145</v>
      </c>
      <c r="H2" s="10">
        <v>6286000</v>
      </c>
      <c r="I2" s="24" t="s">
        <v>413</v>
      </c>
      <c r="J2" s="24" t="s">
        <v>648</v>
      </c>
      <c r="K2" s="24" t="s">
        <v>146</v>
      </c>
      <c r="L2" s="42">
        <v>6100000</v>
      </c>
      <c r="M2" s="11">
        <v>6100000</v>
      </c>
      <c r="N2" s="36" t="s">
        <v>416</v>
      </c>
      <c r="O2" s="24" t="s">
        <v>147</v>
      </c>
      <c r="P2" s="25" t="s">
        <v>148</v>
      </c>
      <c r="Q2" s="24" t="s">
        <v>150</v>
      </c>
      <c r="R2" s="24" t="s">
        <v>650</v>
      </c>
    </row>
    <row r="3" spans="1:18" ht="108.75">
      <c r="A3" s="22">
        <v>2566</v>
      </c>
      <c r="B3" s="24" t="s">
        <v>37</v>
      </c>
      <c r="C3" s="23" t="s">
        <v>149</v>
      </c>
      <c r="D3" s="25" t="s">
        <v>651</v>
      </c>
      <c r="E3" s="24" t="s">
        <v>154</v>
      </c>
      <c r="F3" s="24" t="s">
        <v>69</v>
      </c>
      <c r="G3" s="12" t="s">
        <v>151</v>
      </c>
      <c r="H3" s="11">
        <v>1500000</v>
      </c>
      <c r="I3" s="24" t="s">
        <v>413</v>
      </c>
      <c r="J3" s="24" t="s">
        <v>649</v>
      </c>
      <c r="K3" s="24" t="s">
        <v>146</v>
      </c>
      <c r="L3" s="15">
        <v>1979500</v>
      </c>
      <c r="M3" s="13">
        <v>1276650</v>
      </c>
      <c r="N3" s="37" t="s">
        <v>417</v>
      </c>
      <c r="O3" s="24" t="s">
        <v>169</v>
      </c>
      <c r="P3" s="24" t="s">
        <v>646</v>
      </c>
      <c r="Q3" s="24" t="s">
        <v>156</v>
      </c>
      <c r="R3" s="24" t="s">
        <v>157</v>
      </c>
    </row>
    <row r="4" spans="1:18" ht="87">
      <c r="A4" s="22">
        <v>2566</v>
      </c>
      <c r="B4" s="24" t="s">
        <v>37</v>
      </c>
      <c r="C4" s="23" t="s">
        <v>149</v>
      </c>
      <c r="D4" s="25" t="s">
        <v>651</v>
      </c>
      <c r="E4" s="24" t="s">
        <v>154</v>
      </c>
      <c r="F4" s="24" t="s">
        <v>69</v>
      </c>
      <c r="G4" s="12" t="s">
        <v>152</v>
      </c>
      <c r="H4" s="10">
        <v>524300</v>
      </c>
      <c r="I4" s="24" t="s">
        <v>414</v>
      </c>
      <c r="J4" s="24" t="s">
        <v>649</v>
      </c>
      <c r="K4" s="24" t="s">
        <v>146</v>
      </c>
      <c r="L4" s="42">
        <v>433350</v>
      </c>
      <c r="M4" s="13">
        <v>433350</v>
      </c>
      <c r="N4" s="34" t="s">
        <v>418</v>
      </c>
      <c r="O4" s="24" t="s">
        <v>192</v>
      </c>
      <c r="P4" s="24" t="s">
        <v>160</v>
      </c>
      <c r="Q4" s="24" t="s">
        <v>158</v>
      </c>
      <c r="R4" s="24" t="s">
        <v>640</v>
      </c>
    </row>
    <row r="5" spans="1:18" ht="65.25">
      <c r="A5" s="22">
        <v>2566</v>
      </c>
      <c r="B5" s="24" t="s">
        <v>37</v>
      </c>
      <c r="C5" s="23" t="s">
        <v>149</v>
      </c>
      <c r="D5" s="25" t="s">
        <v>651</v>
      </c>
      <c r="E5" s="24" t="s">
        <v>154</v>
      </c>
      <c r="F5" s="24" t="s">
        <v>69</v>
      </c>
      <c r="G5" s="12" t="s">
        <v>153</v>
      </c>
      <c r="H5" s="10">
        <v>2400000</v>
      </c>
      <c r="I5" s="24" t="s">
        <v>414</v>
      </c>
      <c r="J5" s="24" t="s">
        <v>649</v>
      </c>
      <c r="K5" s="24" t="s">
        <v>146</v>
      </c>
      <c r="L5" s="13">
        <v>1663850</v>
      </c>
      <c r="M5" s="13">
        <v>1663850</v>
      </c>
      <c r="N5" s="34" t="s">
        <v>418</v>
      </c>
      <c r="O5" s="24" t="s">
        <v>170</v>
      </c>
      <c r="P5" s="24" t="s">
        <v>161</v>
      </c>
      <c r="Q5" s="24" t="s">
        <v>159</v>
      </c>
      <c r="R5" s="41">
        <v>24366</v>
      </c>
    </row>
    <row r="6" spans="1:18" ht="130.5">
      <c r="A6" s="22">
        <v>2566</v>
      </c>
      <c r="B6" s="24" t="s">
        <v>37</v>
      </c>
      <c r="C6" s="23" t="s">
        <v>149</v>
      </c>
      <c r="D6" s="25" t="s">
        <v>651</v>
      </c>
      <c r="E6" s="24" t="s">
        <v>154</v>
      </c>
      <c r="F6" s="24" t="s">
        <v>69</v>
      </c>
      <c r="G6" s="12" t="s">
        <v>162</v>
      </c>
      <c r="H6" s="10">
        <v>570000</v>
      </c>
      <c r="I6" s="24" t="s">
        <v>413</v>
      </c>
      <c r="J6" s="24" t="s">
        <v>649</v>
      </c>
      <c r="K6" s="24" t="s">
        <v>168</v>
      </c>
      <c r="L6" s="42">
        <v>569760.53</v>
      </c>
      <c r="M6" s="13">
        <v>569760.53</v>
      </c>
      <c r="N6" s="34" t="s">
        <v>419</v>
      </c>
      <c r="O6" s="25" t="s">
        <v>411</v>
      </c>
      <c r="P6" s="24" t="s">
        <v>155</v>
      </c>
      <c r="Q6" s="20">
        <v>44916</v>
      </c>
      <c r="R6" s="20">
        <v>45006</v>
      </c>
    </row>
    <row r="7" spans="1:18" ht="108.75">
      <c r="A7" s="22">
        <v>2566</v>
      </c>
      <c r="B7" s="24" t="s">
        <v>37</v>
      </c>
      <c r="C7" s="23" t="s">
        <v>149</v>
      </c>
      <c r="D7" s="25" t="s">
        <v>651</v>
      </c>
      <c r="E7" s="24" t="s">
        <v>154</v>
      </c>
      <c r="F7" s="24" t="s">
        <v>69</v>
      </c>
      <c r="G7" s="12" t="s">
        <v>163</v>
      </c>
      <c r="H7" s="10">
        <v>600000</v>
      </c>
      <c r="I7" s="24" t="s">
        <v>413</v>
      </c>
      <c r="J7" s="24" t="s">
        <v>649</v>
      </c>
      <c r="K7" s="24" t="s">
        <v>168</v>
      </c>
      <c r="L7" s="42">
        <v>529650</v>
      </c>
      <c r="M7" s="13">
        <v>529650</v>
      </c>
      <c r="N7" s="34" t="s">
        <v>420</v>
      </c>
      <c r="O7" s="24" t="s">
        <v>171</v>
      </c>
      <c r="P7" s="24" t="s">
        <v>155</v>
      </c>
      <c r="Q7" s="20">
        <v>44935</v>
      </c>
      <c r="R7" s="20">
        <v>45025</v>
      </c>
    </row>
    <row r="8" spans="1:18" ht="108.75">
      <c r="A8" s="22">
        <v>2566</v>
      </c>
      <c r="B8" s="24" t="s">
        <v>37</v>
      </c>
      <c r="C8" s="23" t="s">
        <v>149</v>
      </c>
      <c r="D8" s="25" t="s">
        <v>651</v>
      </c>
      <c r="E8" s="24" t="s">
        <v>154</v>
      </c>
      <c r="F8" s="24" t="s">
        <v>69</v>
      </c>
      <c r="G8" s="12" t="s">
        <v>164</v>
      </c>
      <c r="H8" s="10">
        <v>848000</v>
      </c>
      <c r="I8" s="24" t="s">
        <v>414</v>
      </c>
      <c r="J8" s="24" t="s">
        <v>649</v>
      </c>
      <c r="K8" s="24" t="s">
        <v>168</v>
      </c>
      <c r="L8" s="15">
        <v>845300</v>
      </c>
      <c r="M8" s="13">
        <v>838000</v>
      </c>
      <c r="N8" s="34" t="s">
        <v>422</v>
      </c>
      <c r="O8" s="24" t="s">
        <v>172</v>
      </c>
      <c r="P8" s="24" t="s">
        <v>450</v>
      </c>
      <c r="Q8" s="20">
        <v>44935</v>
      </c>
      <c r="R8" s="20">
        <v>45025</v>
      </c>
    </row>
    <row r="9" spans="1:18" ht="108.75">
      <c r="A9" s="22">
        <v>2566</v>
      </c>
      <c r="B9" s="24" t="s">
        <v>37</v>
      </c>
      <c r="C9" s="23" t="s">
        <v>149</v>
      </c>
      <c r="D9" s="25" t="s">
        <v>651</v>
      </c>
      <c r="E9" s="24" t="s">
        <v>154</v>
      </c>
      <c r="F9" s="24" t="s">
        <v>69</v>
      </c>
      <c r="G9" s="12" t="s">
        <v>165</v>
      </c>
      <c r="H9" s="10">
        <v>55000000</v>
      </c>
      <c r="I9" s="24" t="s">
        <v>414</v>
      </c>
      <c r="J9" s="24" t="s">
        <v>649</v>
      </c>
      <c r="K9" s="24" t="s">
        <v>168</v>
      </c>
      <c r="L9" s="43">
        <v>55000000</v>
      </c>
      <c r="M9" s="14">
        <v>55000000</v>
      </c>
      <c r="N9" s="34" t="s">
        <v>423</v>
      </c>
      <c r="O9" s="24" t="s">
        <v>173</v>
      </c>
      <c r="P9" s="24" t="s">
        <v>155</v>
      </c>
      <c r="Q9" s="20">
        <v>44918</v>
      </c>
      <c r="R9" s="20">
        <v>45008</v>
      </c>
    </row>
    <row r="10" spans="1:18" ht="87">
      <c r="A10" s="22">
        <v>2566</v>
      </c>
      <c r="B10" s="24" t="s">
        <v>37</v>
      </c>
      <c r="C10" s="23" t="s">
        <v>149</v>
      </c>
      <c r="D10" s="25" t="s">
        <v>651</v>
      </c>
      <c r="E10" s="24" t="s">
        <v>154</v>
      </c>
      <c r="F10" s="24" t="s">
        <v>69</v>
      </c>
      <c r="G10" s="12" t="s">
        <v>166</v>
      </c>
      <c r="H10" s="11">
        <v>3000000</v>
      </c>
      <c r="I10" s="24" t="s">
        <v>414</v>
      </c>
      <c r="J10" s="24" t="s">
        <v>649</v>
      </c>
      <c r="K10" s="24" t="s">
        <v>168</v>
      </c>
      <c r="L10" s="42">
        <v>2995000</v>
      </c>
      <c r="M10" s="13">
        <v>2995000</v>
      </c>
      <c r="N10" s="34" t="s">
        <v>424</v>
      </c>
      <c r="O10" s="24" t="s">
        <v>174</v>
      </c>
      <c r="P10" s="24" t="s">
        <v>155</v>
      </c>
      <c r="Q10" s="20">
        <v>44978</v>
      </c>
      <c r="R10" s="20">
        <v>45067</v>
      </c>
    </row>
    <row r="11" spans="1:18" ht="108.75">
      <c r="A11" s="22">
        <v>2566</v>
      </c>
      <c r="B11" s="24" t="s">
        <v>37</v>
      </c>
      <c r="C11" s="23" t="s">
        <v>149</v>
      </c>
      <c r="D11" s="25" t="s">
        <v>651</v>
      </c>
      <c r="E11" s="24" t="s">
        <v>154</v>
      </c>
      <c r="F11" s="24" t="s">
        <v>69</v>
      </c>
      <c r="G11" s="12" t="s">
        <v>167</v>
      </c>
      <c r="H11" s="10">
        <v>6000000</v>
      </c>
      <c r="I11" s="24" t="s">
        <v>414</v>
      </c>
      <c r="J11" s="24" t="s">
        <v>649</v>
      </c>
      <c r="K11" s="24" t="s">
        <v>168</v>
      </c>
      <c r="L11" s="48">
        <v>5950000</v>
      </c>
      <c r="M11" s="13">
        <v>5935000</v>
      </c>
      <c r="N11" s="34" t="s">
        <v>425</v>
      </c>
      <c r="O11" s="24" t="s">
        <v>175</v>
      </c>
      <c r="P11" s="24" t="s">
        <v>155</v>
      </c>
      <c r="Q11" s="20">
        <v>45027</v>
      </c>
      <c r="R11" s="20">
        <v>45118</v>
      </c>
    </row>
    <row r="12" spans="1:18" ht="141.75" customHeight="1">
      <c r="A12" s="22">
        <v>2566</v>
      </c>
      <c r="B12" s="24" t="s">
        <v>37</v>
      </c>
      <c r="C12" s="23" t="s">
        <v>149</v>
      </c>
      <c r="D12" s="25" t="s">
        <v>651</v>
      </c>
      <c r="E12" s="24" t="s">
        <v>154</v>
      </c>
      <c r="F12" s="24" t="s">
        <v>69</v>
      </c>
      <c r="G12" s="12" t="s">
        <v>176</v>
      </c>
      <c r="H12" s="10">
        <v>250000</v>
      </c>
      <c r="I12" s="24" t="s">
        <v>414</v>
      </c>
      <c r="J12" s="24" t="s">
        <v>649</v>
      </c>
      <c r="K12" s="24" t="s">
        <v>168</v>
      </c>
      <c r="L12" s="42">
        <v>246000</v>
      </c>
      <c r="M12" s="13">
        <v>246000</v>
      </c>
      <c r="N12" s="34" t="s">
        <v>418</v>
      </c>
      <c r="O12" s="24" t="s">
        <v>170</v>
      </c>
      <c r="P12" s="24" t="s">
        <v>155</v>
      </c>
      <c r="Q12" s="20">
        <v>44901</v>
      </c>
      <c r="R12" s="20">
        <v>44991</v>
      </c>
    </row>
    <row r="13" spans="1:18" ht="108.75">
      <c r="A13" s="22">
        <v>2566</v>
      </c>
      <c r="B13" s="24" t="s">
        <v>37</v>
      </c>
      <c r="C13" s="23" t="s">
        <v>149</v>
      </c>
      <c r="D13" s="25" t="s">
        <v>651</v>
      </c>
      <c r="E13" s="24" t="s">
        <v>154</v>
      </c>
      <c r="F13" s="24" t="s">
        <v>69</v>
      </c>
      <c r="G13" s="12" t="s">
        <v>177</v>
      </c>
      <c r="H13" s="10">
        <v>490000</v>
      </c>
      <c r="I13" s="24" t="s">
        <v>414</v>
      </c>
      <c r="J13" s="24" t="s">
        <v>649</v>
      </c>
      <c r="K13" s="24" t="s">
        <v>168</v>
      </c>
      <c r="L13" s="42">
        <v>485000</v>
      </c>
      <c r="M13" s="13">
        <v>485000</v>
      </c>
      <c r="N13" s="34" t="s">
        <v>426</v>
      </c>
      <c r="O13" s="25" t="s">
        <v>412</v>
      </c>
      <c r="P13" s="24" t="s">
        <v>155</v>
      </c>
      <c r="Q13" s="20">
        <v>44923</v>
      </c>
      <c r="R13" s="20">
        <v>45013</v>
      </c>
    </row>
    <row r="14" spans="1:18" ht="87">
      <c r="A14" s="22">
        <v>2566</v>
      </c>
      <c r="B14" s="24" t="s">
        <v>37</v>
      </c>
      <c r="C14" s="23" t="s">
        <v>149</v>
      </c>
      <c r="D14" s="25" t="s">
        <v>651</v>
      </c>
      <c r="E14" s="24" t="s">
        <v>154</v>
      </c>
      <c r="F14" s="24" t="s">
        <v>69</v>
      </c>
      <c r="G14" s="12" t="s">
        <v>178</v>
      </c>
      <c r="H14" s="10">
        <v>488400</v>
      </c>
      <c r="I14" s="24" t="s">
        <v>414</v>
      </c>
      <c r="J14" s="24" t="s">
        <v>649</v>
      </c>
      <c r="K14" s="24" t="s">
        <v>168</v>
      </c>
      <c r="L14" s="42">
        <v>327420</v>
      </c>
      <c r="M14" s="13">
        <v>327420</v>
      </c>
      <c r="N14" s="34" t="s">
        <v>427</v>
      </c>
      <c r="O14" s="24" t="s">
        <v>189</v>
      </c>
      <c r="P14" s="24" t="s">
        <v>155</v>
      </c>
      <c r="Q14" s="20">
        <v>44923</v>
      </c>
      <c r="R14" s="20">
        <v>45013</v>
      </c>
    </row>
    <row r="15" spans="1:18" ht="130.5">
      <c r="A15" s="22">
        <v>2566</v>
      </c>
      <c r="B15" s="24" t="s">
        <v>37</v>
      </c>
      <c r="C15" s="23" t="s">
        <v>149</v>
      </c>
      <c r="D15" s="25" t="s">
        <v>651</v>
      </c>
      <c r="E15" s="24" t="s">
        <v>154</v>
      </c>
      <c r="F15" s="24" t="s">
        <v>69</v>
      </c>
      <c r="G15" s="12" t="s">
        <v>179</v>
      </c>
      <c r="H15" s="10">
        <v>297600</v>
      </c>
      <c r="I15" s="24" t="s">
        <v>414</v>
      </c>
      <c r="J15" s="24" t="s">
        <v>649</v>
      </c>
      <c r="K15" s="24" t="s">
        <v>168</v>
      </c>
      <c r="L15" s="42">
        <v>163050</v>
      </c>
      <c r="M15" s="13">
        <v>163050</v>
      </c>
      <c r="N15" s="34" t="s">
        <v>427</v>
      </c>
      <c r="O15" s="24" t="s">
        <v>189</v>
      </c>
      <c r="P15" s="24" t="s">
        <v>155</v>
      </c>
      <c r="Q15" s="20">
        <v>44923</v>
      </c>
      <c r="R15" s="20">
        <v>45013</v>
      </c>
    </row>
    <row r="16" spans="1:18" ht="65.25">
      <c r="A16" s="22">
        <v>2566</v>
      </c>
      <c r="B16" s="24" t="s">
        <v>37</v>
      </c>
      <c r="C16" s="23" t="s">
        <v>149</v>
      </c>
      <c r="D16" s="25" t="s">
        <v>651</v>
      </c>
      <c r="E16" s="24" t="s">
        <v>154</v>
      </c>
      <c r="F16" s="24" t="s">
        <v>69</v>
      </c>
      <c r="G16" s="12" t="s">
        <v>180</v>
      </c>
      <c r="H16" s="10">
        <v>170200</v>
      </c>
      <c r="I16" s="24" t="s">
        <v>414</v>
      </c>
      <c r="J16" s="24" t="s">
        <v>649</v>
      </c>
      <c r="K16" s="24" t="s">
        <v>168</v>
      </c>
      <c r="L16" s="42">
        <v>170000</v>
      </c>
      <c r="M16" s="13">
        <v>170000</v>
      </c>
      <c r="N16" s="34" t="s">
        <v>428</v>
      </c>
      <c r="O16" s="24" t="s">
        <v>190</v>
      </c>
      <c r="P16" s="24" t="s">
        <v>155</v>
      </c>
      <c r="Q16" s="20">
        <v>44950</v>
      </c>
      <c r="R16" s="20">
        <v>45040</v>
      </c>
    </row>
    <row r="17" spans="1:18" ht="87">
      <c r="A17" s="22">
        <v>2566</v>
      </c>
      <c r="B17" s="24" t="s">
        <v>37</v>
      </c>
      <c r="C17" s="23" t="s">
        <v>149</v>
      </c>
      <c r="D17" s="25" t="s">
        <v>651</v>
      </c>
      <c r="E17" s="24" t="s">
        <v>154</v>
      </c>
      <c r="F17" s="24" t="s">
        <v>69</v>
      </c>
      <c r="G17" s="12" t="s">
        <v>181</v>
      </c>
      <c r="H17" s="10">
        <v>321000</v>
      </c>
      <c r="I17" s="24" t="s">
        <v>414</v>
      </c>
      <c r="J17" s="24" t="s">
        <v>649</v>
      </c>
      <c r="K17" s="24" t="s">
        <v>168</v>
      </c>
      <c r="L17" s="42">
        <v>288000</v>
      </c>
      <c r="M17" s="13">
        <v>288000</v>
      </c>
      <c r="N17" s="34" t="s">
        <v>429</v>
      </c>
      <c r="O17" s="24" t="s">
        <v>191</v>
      </c>
      <c r="P17" s="24" t="s">
        <v>155</v>
      </c>
      <c r="Q17" s="20">
        <v>44963</v>
      </c>
      <c r="R17" s="20">
        <v>45052</v>
      </c>
    </row>
    <row r="18" spans="1:18" ht="87">
      <c r="A18" s="22">
        <v>2566</v>
      </c>
      <c r="B18" s="24" t="s">
        <v>37</v>
      </c>
      <c r="C18" s="23" t="s">
        <v>149</v>
      </c>
      <c r="D18" s="25" t="s">
        <v>651</v>
      </c>
      <c r="E18" s="24" t="s">
        <v>154</v>
      </c>
      <c r="F18" s="24" t="s">
        <v>69</v>
      </c>
      <c r="G18" s="12" t="s">
        <v>182</v>
      </c>
      <c r="H18" s="10">
        <v>161300</v>
      </c>
      <c r="I18" s="24" t="s">
        <v>414</v>
      </c>
      <c r="J18" s="24" t="s">
        <v>649</v>
      </c>
      <c r="K18" s="24" t="s">
        <v>168</v>
      </c>
      <c r="L18" s="42">
        <v>161249</v>
      </c>
      <c r="M18" s="13">
        <v>161249</v>
      </c>
      <c r="N18" s="34" t="s">
        <v>431</v>
      </c>
      <c r="O18" s="24" t="s">
        <v>430</v>
      </c>
      <c r="P18" s="24" t="s">
        <v>155</v>
      </c>
      <c r="Q18" s="20">
        <v>44993</v>
      </c>
      <c r="R18" s="20">
        <v>45085</v>
      </c>
    </row>
    <row r="19" spans="1:18" ht="65.25">
      <c r="A19" s="22">
        <v>2566</v>
      </c>
      <c r="B19" s="24" t="s">
        <v>37</v>
      </c>
      <c r="C19" s="23" t="s">
        <v>149</v>
      </c>
      <c r="D19" s="25" t="s">
        <v>651</v>
      </c>
      <c r="E19" s="24" t="s">
        <v>154</v>
      </c>
      <c r="F19" s="24" t="s">
        <v>69</v>
      </c>
      <c r="G19" s="12" t="s">
        <v>183</v>
      </c>
      <c r="H19" s="10">
        <v>131000</v>
      </c>
      <c r="I19" s="24" t="s">
        <v>414</v>
      </c>
      <c r="J19" s="24" t="s">
        <v>649</v>
      </c>
      <c r="K19" s="24" t="s">
        <v>168</v>
      </c>
      <c r="L19" s="42">
        <v>130540</v>
      </c>
      <c r="M19" s="13">
        <v>130540</v>
      </c>
      <c r="N19" s="34" t="s">
        <v>432</v>
      </c>
      <c r="O19" s="24" t="s">
        <v>192</v>
      </c>
      <c r="P19" s="24" t="s">
        <v>155</v>
      </c>
      <c r="Q19" s="20">
        <v>45013</v>
      </c>
      <c r="R19" s="20">
        <v>45105</v>
      </c>
    </row>
    <row r="20" spans="1:18" ht="87">
      <c r="A20" s="22">
        <v>2566</v>
      </c>
      <c r="B20" s="24" t="s">
        <v>37</v>
      </c>
      <c r="C20" s="23" t="s">
        <v>149</v>
      </c>
      <c r="D20" s="25" t="s">
        <v>651</v>
      </c>
      <c r="E20" s="24" t="s">
        <v>154</v>
      </c>
      <c r="F20" s="24" t="s">
        <v>69</v>
      </c>
      <c r="G20" s="12" t="s">
        <v>184</v>
      </c>
      <c r="H20" s="10">
        <v>115000</v>
      </c>
      <c r="I20" s="24" t="s">
        <v>414</v>
      </c>
      <c r="J20" s="24" t="s">
        <v>649</v>
      </c>
      <c r="K20" s="24" t="s">
        <v>168</v>
      </c>
      <c r="L20" s="42">
        <v>100000</v>
      </c>
      <c r="M20" s="13">
        <v>100000</v>
      </c>
      <c r="N20" s="34" t="s">
        <v>432</v>
      </c>
      <c r="O20" s="24" t="s">
        <v>192</v>
      </c>
      <c r="P20" s="24" t="s">
        <v>155</v>
      </c>
      <c r="Q20" s="20">
        <v>45048</v>
      </c>
      <c r="R20" s="20">
        <v>45140</v>
      </c>
    </row>
    <row r="21" spans="1:18" ht="65.25">
      <c r="A21" s="22">
        <v>2566</v>
      </c>
      <c r="B21" s="24" t="s">
        <v>37</v>
      </c>
      <c r="C21" s="23" t="s">
        <v>149</v>
      </c>
      <c r="D21" s="25" t="s">
        <v>651</v>
      </c>
      <c r="E21" s="24" t="s">
        <v>154</v>
      </c>
      <c r="F21" s="24" t="s">
        <v>69</v>
      </c>
      <c r="G21" s="12" t="s">
        <v>185</v>
      </c>
      <c r="H21" s="10">
        <v>481500</v>
      </c>
      <c r="I21" s="24" t="s">
        <v>414</v>
      </c>
      <c r="J21" s="24" t="s">
        <v>649</v>
      </c>
      <c r="K21" s="24" t="s">
        <v>168</v>
      </c>
      <c r="L21" s="42">
        <v>387000</v>
      </c>
      <c r="M21" s="13">
        <v>387000</v>
      </c>
      <c r="N21" s="34" t="s">
        <v>420</v>
      </c>
      <c r="O21" s="24" t="s">
        <v>193</v>
      </c>
      <c r="P21" s="24" t="s">
        <v>155</v>
      </c>
      <c r="Q21" s="20">
        <v>45048</v>
      </c>
      <c r="R21" s="20">
        <v>45140</v>
      </c>
    </row>
    <row r="22" spans="1:18" ht="65.25">
      <c r="A22" s="22">
        <v>2566</v>
      </c>
      <c r="B22" s="24" t="s">
        <v>37</v>
      </c>
      <c r="C22" s="23" t="s">
        <v>149</v>
      </c>
      <c r="D22" s="25" t="s">
        <v>651</v>
      </c>
      <c r="E22" s="24" t="s">
        <v>154</v>
      </c>
      <c r="F22" s="24" t="s">
        <v>69</v>
      </c>
      <c r="G22" s="12" t="s">
        <v>186</v>
      </c>
      <c r="H22" s="10">
        <v>460000</v>
      </c>
      <c r="I22" s="24" t="s">
        <v>414</v>
      </c>
      <c r="J22" s="24" t="s">
        <v>649</v>
      </c>
      <c r="K22" s="24" t="s">
        <v>168</v>
      </c>
      <c r="L22" s="42">
        <v>382000</v>
      </c>
      <c r="M22" s="13">
        <v>382000</v>
      </c>
      <c r="N22" s="34" t="s">
        <v>420</v>
      </c>
      <c r="O22" s="24" t="s">
        <v>193</v>
      </c>
      <c r="P22" s="24" t="s">
        <v>155</v>
      </c>
      <c r="Q22" s="20">
        <v>45048</v>
      </c>
      <c r="R22" s="20">
        <v>45140</v>
      </c>
    </row>
    <row r="23" spans="1:18" ht="87">
      <c r="A23" s="22">
        <v>2566</v>
      </c>
      <c r="B23" s="24" t="s">
        <v>37</v>
      </c>
      <c r="C23" s="23" t="s">
        <v>149</v>
      </c>
      <c r="D23" s="25" t="s">
        <v>651</v>
      </c>
      <c r="E23" s="24" t="s">
        <v>154</v>
      </c>
      <c r="F23" s="24" t="s">
        <v>69</v>
      </c>
      <c r="G23" s="12" t="s">
        <v>187</v>
      </c>
      <c r="H23" s="10">
        <v>130000</v>
      </c>
      <c r="I23" s="24" t="s">
        <v>414</v>
      </c>
      <c r="J23" s="24" t="s">
        <v>649</v>
      </c>
      <c r="K23" s="24" t="s">
        <v>168</v>
      </c>
      <c r="L23" s="42">
        <v>128400</v>
      </c>
      <c r="M23" s="13">
        <v>128400</v>
      </c>
      <c r="N23" s="34" t="s">
        <v>432</v>
      </c>
      <c r="O23" s="24" t="s">
        <v>192</v>
      </c>
      <c r="P23" s="24" t="s">
        <v>155</v>
      </c>
      <c r="Q23" s="20">
        <v>45048</v>
      </c>
      <c r="R23" s="20">
        <v>45140</v>
      </c>
    </row>
    <row r="24" spans="1:18" ht="130.5">
      <c r="A24" s="22">
        <v>2566</v>
      </c>
      <c r="B24" s="24" t="s">
        <v>37</v>
      </c>
      <c r="C24" s="23" t="s">
        <v>149</v>
      </c>
      <c r="D24" s="25" t="s">
        <v>651</v>
      </c>
      <c r="E24" s="24" t="s">
        <v>154</v>
      </c>
      <c r="F24" s="24" t="s">
        <v>69</v>
      </c>
      <c r="G24" s="12" t="s">
        <v>188</v>
      </c>
      <c r="H24" s="15">
        <v>500000</v>
      </c>
      <c r="I24" s="24" t="s">
        <v>413</v>
      </c>
      <c r="J24" s="24" t="s">
        <v>649</v>
      </c>
      <c r="K24" s="24" t="s">
        <v>168</v>
      </c>
      <c r="L24" s="15">
        <v>478500</v>
      </c>
      <c r="M24" s="16">
        <v>478500</v>
      </c>
      <c r="N24" s="34" t="s">
        <v>433</v>
      </c>
      <c r="O24" s="24" t="s">
        <v>194</v>
      </c>
      <c r="P24" s="24" t="s">
        <v>155</v>
      </c>
      <c r="Q24" s="20">
        <v>45146</v>
      </c>
      <c r="R24" s="20">
        <v>45238</v>
      </c>
    </row>
    <row r="25" spans="1:18" ht="108.75">
      <c r="A25" s="22">
        <v>2566</v>
      </c>
      <c r="B25" s="24" t="s">
        <v>37</v>
      </c>
      <c r="C25" s="23" t="s">
        <v>149</v>
      </c>
      <c r="D25" s="25" t="s">
        <v>651</v>
      </c>
      <c r="E25" s="24" t="s">
        <v>154</v>
      </c>
      <c r="F25" s="24" t="s">
        <v>69</v>
      </c>
      <c r="G25" s="12" t="s">
        <v>195</v>
      </c>
      <c r="H25" s="13">
        <v>430000</v>
      </c>
      <c r="I25" s="24" t="s">
        <v>413</v>
      </c>
      <c r="J25" s="24" t="s">
        <v>649</v>
      </c>
      <c r="K25" s="24" t="s">
        <v>168</v>
      </c>
      <c r="L25" s="42">
        <v>411950</v>
      </c>
      <c r="M25" s="13">
        <v>411950</v>
      </c>
      <c r="N25" s="34" t="s">
        <v>434</v>
      </c>
      <c r="O25" s="25" t="s">
        <v>220</v>
      </c>
      <c r="P25" s="24" t="s">
        <v>155</v>
      </c>
      <c r="Q25" s="21">
        <v>44837</v>
      </c>
      <c r="R25" s="21">
        <v>44929</v>
      </c>
    </row>
    <row r="26" spans="1:18" ht="87">
      <c r="A26" s="22">
        <v>2566</v>
      </c>
      <c r="B26" s="24" t="s">
        <v>37</v>
      </c>
      <c r="C26" s="23" t="s">
        <v>149</v>
      </c>
      <c r="D26" s="25" t="s">
        <v>651</v>
      </c>
      <c r="E26" s="24" t="s">
        <v>154</v>
      </c>
      <c r="F26" s="24" t="s">
        <v>69</v>
      </c>
      <c r="G26" s="12" t="s">
        <v>196</v>
      </c>
      <c r="H26" s="13">
        <v>500000</v>
      </c>
      <c r="I26" s="24" t="s">
        <v>413</v>
      </c>
      <c r="J26" s="24" t="s">
        <v>649</v>
      </c>
      <c r="K26" s="24" t="s">
        <v>168</v>
      </c>
      <c r="L26" s="42">
        <v>500000</v>
      </c>
      <c r="M26" s="13">
        <v>500000</v>
      </c>
      <c r="N26" s="34">
        <v>3720100306240</v>
      </c>
      <c r="O26" s="24" t="s">
        <v>221</v>
      </c>
      <c r="P26" s="24" t="s">
        <v>155</v>
      </c>
      <c r="Q26" s="21">
        <v>44837</v>
      </c>
      <c r="R26" s="21">
        <v>44929</v>
      </c>
    </row>
    <row r="27" spans="1:18" ht="108.75">
      <c r="A27" s="22">
        <v>2566</v>
      </c>
      <c r="B27" s="24" t="s">
        <v>37</v>
      </c>
      <c r="C27" s="23" t="s">
        <v>149</v>
      </c>
      <c r="D27" s="25" t="s">
        <v>651</v>
      </c>
      <c r="E27" s="24" t="s">
        <v>154</v>
      </c>
      <c r="F27" s="24" t="s">
        <v>69</v>
      </c>
      <c r="G27" s="12" t="s">
        <v>197</v>
      </c>
      <c r="H27" s="16">
        <v>186000</v>
      </c>
      <c r="I27" s="24" t="s">
        <v>413</v>
      </c>
      <c r="J27" s="24" t="s">
        <v>649</v>
      </c>
      <c r="K27" s="24" t="s">
        <v>168</v>
      </c>
      <c r="L27" s="15">
        <v>179760</v>
      </c>
      <c r="M27" s="16">
        <v>179760</v>
      </c>
      <c r="N27" s="34" t="s">
        <v>434</v>
      </c>
      <c r="O27" s="25" t="s">
        <v>220</v>
      </c>
      <c r="P27" s="24" t="s">
        <v>155</v>
      </c>
      <c r="Q27" s="20">
        <v>44882</v>
      </c>
      <c r="R27" s="20">
        <v>44912</v>
      </c>
    </row>
    <row r="28" spans="1:18" ht="87">
      <c r="A28" s="22">
        <v>2566</v>
      </c>
      <c r="B28" s="24" t="s">
        <v>37</v>
      </c>
      <c r="C28" s="23" t="s">
        <v>149</v>
      </c>
      <c r="D28" s="25" t="s">
        <v>651</v>
      </c>
      <c r="E28" s="24" t="s">
        <v>154</v>
      </c>
      <c r="F28" s="24" t="s">
        <v>69</v>
      </c>
      <c r="G28" s="12" t="s">
        <v>198</v>
      </c>
      <c r="H28" s="14">
        <v>293822</v>
      </c>
      <c r="I28" s="24" t="s">
        <v>413</v>
      </c>
      <c r="J28" s="24" t="s">
        <v>649</v>
      </c>
      <c r="K28" s="24" t="s">
        <v>168</v>
      </c>
      <c r="L28" s="42">
        <v>288900</v>
      </c>
      <c r="M28" s="13">
        <v>288900</v>
      </c>
      <c r="N28" s="34" t="s">
        <v>435</v>
      </c>
      <c r="O28" s="24" t="s">
        <v>222</v>
      </c>
      <c r="P28" s="24" t="s">
        <v>155</v>
      </c>
      <c r="Q28" s="20">
        <v>44888</v>
      </c>
      <c r="R28" s="20">
        <v>44918</v>
      </c>
    </row>
    <row r="29" spans="1:18" ht="87">
      <c r="A29" s="22">
        <v>2566</v>
      </c>
      <c r="B29" s="24" t="s">
        <v>37</v>
      </c>
      <c r="C29" s="23" t="s">
        <v>149</v>
      </c>
      <c r="D29" s="25" t="s">
        <v>651</v>
      </c>
      <c r="E29" s="24" t="s">
        <v>154</v>
      </c>
      <c r="F29" s="24" t="s">
        <v>69</v>
      </c>
      <c r="G29" s="12" t="s">
        <v>199</v>
      </c>
      <c r="H29" s="13">
        <v>10920</v>
      </c>
      <c r="I29" s="24" t="s">
        <v>413</v>
      </c>
      <c r="J29" s="24" t="s">
        <v>649</v>
      </c>
      <c r="K29" s="24" t="s">
        <v>168</v>
      </c>
      <c r="L29" s="42">
        <v>10914</v>
      </c>
      <c r="M29" s="13">
        <v>10914</v>
      </c>
      <c r="N29" s="34" t="s">
        <v>436</v>
      </c>
      <c r="O29" s="17" t="s">
        <v>223</v>
      </c>
      <c r="P29" s="24" t="s">
        <v>155</v>
      </c>
      <c r="Q29" s="20">
        <v>44894</v>
      </c>
      <c r="R29" s="20">
        <v>44924</v>
      </c>
    </row>
    <row r="30" spans="1:18" ht="87">
      <c r="A30" s="22">
        <v>2566</v>
      </c>
      <c r="B30" s="24" t="s">
        <v>37</v>
      </c>
      <c r="C30" s="23" t="s">
        <v>149</v>
      </c>
      <c r="D30" s="25" t="s">
        <v>651</v>
      </c>
      <c r="E30" s="24" t="s">
        <v>154</v>
      </c>
      <c r="F30" s="24" t="s">
        <v>69</v>
      </c>
      <c r="G30" s="12" t="s">
        <v>200</v>
      </c>
      <c r="H30" s="13">
        <v>57370</v>
      </c>
      <c r="I30" s="24" t="s">
        <v>413</v>
      </c>
      <c r="J30" s="24" t="s">
        <v>649</v>
      </c>
      <c r="K30" s="24" t="s">
        <v>168</v>
      </c>
      <c r="L30" s="42">
        <v>57330.6</v>
      </c>
      <c r="M30" s="13">
        <v>57330.6</v>
      </c>
      <c r="N30" s="34" t="s">
        <v>437</v>
      </c>
      <c r="O30" s="24" t="s">
        <v>224</v>
      </c>
      <c r="P30" s="24" t="s">
        <v>155</v>
      </c>
      <c r="Q30" s="20">
        <v>44894</v>
      </c>
      <c r="R30" s="20">
        <v>44924</v>
      </c>
    </row>
    <row r="31" spans="1:18" ht="87">
      <c r="A31" s="22">
        <v>2566</v>
      </c>
      <c r="B31" s="24" t="s">
        <v>37</v>
      </c>
      <c r="C31" s="23" t="s">
        <v>149</v>
      </c>
      <c r="D31" s="25" t="s">
        <v>651</v>
      </c>
      <c r="E31" s="24" t="s">
        <v>154</v>
      </c>
      <c r="F31" s="24" t="s">
        <v>69</v>
      </c>
      <c r="G31" s="12" t="s">
        <v>201</v>
      </c>
      <c r="H31" s="13">
        <v>431610</v>
      </c>
      <c r="I31" s="24" t="s">
        <v>413</v>
      </c>
      <c r="J31" s="24" t="s">
        <v>649</v>
      </c>
      <c r="K31" s="24" t="s">
        <v>168</v>
      </c>
      <c r="L31" s="42">
        <v>431424</v>
      </c>
      <c r="M31" s="13">
        <v>431424</v>
      </c>
      <c r="N31" s="34" t="s">
        <v>438</v>
      </c>
      <c r="O31" s="24" t="s">
        <v>225</v>
      </c>
      <c r="P31" s="24" t="s">
        <v>155</v>
      </c>
      <c r="Q31" s="20">
        <v>44894</v>
      </c>
      <c r="R31" s="20">
        <v>44924</v>
      </c>
    </row>
    <row r="32" spans="1:18" ht="130.5">
      <c r="A32" s="22">
        <v>2566</v>
      </c>
      <c r="B32" s="24" t="s">
        <v>37</v>
      </c>
      <c r="C32" s="23" t="s">
        <v>149</v>
      </c>
      <c r="D32" s="25" t="s">
        <v>651</v>
      </c>
      <c r="E32" s="24" t="s">
        <v>154</v>
      </c>
      <c r="F32" s="24" t="s">
        <v>69</v>
      </c>
      <c r="G32" s="12" t="s">
        <v>202</v>
      </c>
      <c r="H32" s="13">
        <v>405000</v>
      </c>
      <c r="I32" s="24" t="s">
        <v>413</v>
      </c>
      <c r="J32" s="24" t="s">
        <v>649</v>
      </c>
      <c r="K32" s="24" t="s">
        <v>168</v>
      </c>
      <c r="L32" s="42">
        <v>404460</v>
      </c>
      <c r="M32" s="13">
        <v>404460</v>
      </c>
      <c r="N32" s="34" t="s">
        <v>439</v>
      </c>
      <c r="O32" s="24" t="s">
        <v>226</v>
      </c>
      <c r="P32" s="24" t="s">
        <v>155</v>
      </c>
      <c r="Q32" s="20">
        <v>44924</v>
      </c>
      <c r="R32" s="20">
        <v>44955</v>
      </c>
    </row>
    <row r="33" spans="1:18" ht="174">
      <c r="A33" s="22">
        <v>2566</v>
      </c>
      <c r="B33" s="24" t="s">
        <v>37</v>
      </c>
      <c r="C33" s="23" t="s">
        <v>149</v>
      </c>
      <c r="D33" s="25" t="s">
        <v>651</v>
      </c>
      <c r="E33" s="24" t="s">
        <v>154</v>
      </c>
      <c r="F33" s="24" t="s">
        <v>69</v>
      </c>
      <c r="G33" s="12" t="s">
        <v>203</v>
      </c>
      <c r="H33" s="14">
        <v>160000</v>
      </c>
      <c r="I33" s="24" t="s">
        <v>413</v>
      </c>
      <c r="J33" s="24" t="s">
        <v>649</v>
      </c>
      <c r="K33" s="24" t="s">
        <v>168</v>
      </c>
      <c r="L33" s="42">
        <v>160000</v>
      </c>
      <c r="M33" s="13">
        <v>160000</v>
      </c>
      <c r="N33" s="34" t="s">
        <v>440</v>
      </c>
      <c r="O33" s="24" t="s">
        <v>227</v>
      </c>
      <c r="P33" s="24" t="s">
        <v>155</v>
      </c>
      <c r="Q33" s="20">
        <v>44956</v>
      </c>
      <c r="R33" s="20" t="s">
        <v>647</v>
      </c>
    </row>
    <row r="34" spans="1:18" ht="65.25">
      <c r="A34" s="22">
        <v>2566</v>
      </c>
      <c r="B34" s="24" t="s">
        <v>37</v>
      </c>
      <c r="C34" s="23" t="s">
        <v>149</v>
      </c>
      <c r="D34" s="25" t="s">
        <v>651</v>
      </c>
      <c r="E34" s="24" t="s">
        <v>154</v>
      </c>
      <c r="F34" s="24" t="s">
        <v>69</v>
      </c>
      <c r="G34" s="12" t="s">
        <v>204</v>
      </c>
      <c r="H34" s="14">
        <v>170000</v>
      </c>
      <c r="I34" s="24" t="s">
        <v>413</v>
      </c>
      <c r="J34" s="24" t="s">
        <v>649</v>
      </c>
      <c r="K34" s="24" t="s">
        <v>168</v>
      </c>
      <c r="L34" s="42">
        <v>166920</v>
      </c>
      <c r="M34" s="13">
        <v>166920</v>
      </c>
      <c r="N34" s="34" t="s">
        <v>441</v>
      </c>
      <c r="O34" s="24" t="s">
        <v>228</v>
      </c>
      <c r="P34" s="24" t="s">
        <v>155</v>
      </c>
      <c r="Q34" s="20">
        <v>44963</v>
      </c>
      <c r="R34" s="20">
        <v>44991</v>
      </c>
    </row>
    <row r="35" spans="1:18" ht="65.25">
      <c r="A35" s="22">
        <v>2566</v>
      </c>
      <c r="B35" s="24" t="s">
        <v>37</v>
      </c>
      <c r="C35" s="23" t="s">
        <v>149</v>
      </c>
      <c r="D35" s="25" t="s">
        <v>651</v>
      </c>
      <c r="E35" s="24" t="s">
        <v>154</v>
      </c>
      <c r="F35" s="24" t="s">
        <v>69</v>
      </c>
      <c r="G35" s="12" t="s">
        <v>205</v>
      </c>
      <c r="H35" s="13">
        <v>328276</v>
      </c>
      <c r="I35" s="24" t="s">
        <v>413</v>
      </c>
      <c r="J35" s="24" t="s">
        <v>649</v>
      </c>
      <c r="K35" s="24" t="s">
        <v>168</v>
      </c>
      <c r="L35" s="42">
        <v>325066</v>
      </c>
      <c r="M35" s="13">
        <v>325066</v>
      </c>
      <c r="N35" s="34" t="s">
        <v>442</v>
      </c>
      <c r="O35" s="24" t="s">
        <v>229</v>
      </c>
      <c r="P35" s="24" t="s">
        <v>155</v>
      </c>
      <c r="Q35" s="21">
        <v>44980</v>
      </c>
      <c r="R35" s="21">
        <v>45008</v>
      </c>
    </row>
    <row r="36" spans="1:18" ht="87">
      <c r="A36" s="22">
        <v>2566</v>
      </c>
      <c r="B36" s="24" t="s">
        <v>37</v>
      </c>
      <c r="C36" s="23" t="s">
        <v>149</v>
      </c>
      <c r="D36" s="25" t="s">
        <v>651</v>
      </c>
      <c r="E36" s="24" t="s">
        <v>154</v>
      </c>
      <c r="F36" s="24" t="s">
        <v>69</v>
      </c>
      <c r="G36" s="12" t="s">
        <v>206</v>
      </c>
      <c r="H36" s="14">
        <v>260000</v>
      </c>
      <c r="I36" s="24" t="s">
        <v>413</v>
      </c>
      <c r="J36" s="24" t="s">
        <v>649</v>
      </c>
      <c r="K36" s="24" t="s">
        <v>168</v>
      </c>
      <c r="L36" s="42">
        <v>185966</v>
      </c>
      <c r="M36" s="13">
        <v>185966</v>
      </c>
      <c r="N36" s="34" t="s">
        <v>443</v>
      </c>
      <c r="O36" s="18" t="s">
        <v>230</v>
      </c>
      <c r="P36" s="24" t="s">
        <v>155</v>
      </c>
      <c r="Q36" s="20">
        <v>45006</v>
      </c>
      <c r="R36" s="20">
        <v>45037</v>
      </c>
    </row>
    <row r="37" spans="1:18" ht="87">
      <c r="A37" s="22">
        <v>2566</v>
      </c>
      <c r="B37" s="24" t="s">
        <v>37</v>
      </c>
      <c r="C37" s="23" t="s">
        <v>149</v>
      </c>
      <c r="D37" s="25" t="s">
        <v>651</v>
      </c>
      <c r="E37" s="24" t="s">
        <v>154</v>
      </c>
      <c r="F37" s="24" t="s">
        <v>69</v>
      </c>
      <c r="G37" s="12" t="s">
        <v>207</v>
      </c>
      <c r="H37" s="14">
        <v>125000</v>
      </c>
      <c r="I37" s="24" t="s">
        <v>413</v>
      </c>
      <c r="J37" s="24" t="s">
        <v>649</v>
      </c>
      <c r="K37" s="24" t="s">
        <v>168</v>
      </c>
      <c r="L37" s="42">
        <v>123371</v>
      </c>
      <c r="M37" s="13">
        <v>123371</v>
      </c>
      <c r="N37" s="34" t="s">
        <v>444</v>
      </c>
      <c r="O37" s="24" t="s">
        <v>231</v>
      </c>
      <c r="P37" s="24" t="s">
        <v>155</v>
      </c>
      <c r="Q37" s="20">
        <v>45006</v>
      </c>
      <c r="R37" s="20">
        <v>45037</v>
      </c>
    </row>
    <row r="38" spans="1:18" ht="130.5">
      <c r="A38" s="22">
        <v>2566</v>
      </c>
      <c r="B38" s="24" t="s">
        <v>37</v>
      </c>
      <c r="C38" s="23" t="s">
        <v>149</v>
      </c>
      <c r="D38" s="25" t="s">
        <v>651</v>
      </c>
      <c r="E38" s="24" t="s">
        <v>154</v>
      </c>
      <c r="F38" s="24" t="s">
        <v>69</v>
      </c>
      <c r="G38" s="12" t="s">
        <v>208</v>
      </c>
      <c r="H38" s="14">
        <v>130000</v>
      </c>
      <c r="I38" s="24" t="s">
        <v>413</v>
      </c>
      <c r="J38" s="24" t="s">
        <v>649</v>
      </c>
      <c r="K38" s="24" t="s">
        <v>168</v>
      </c>
      <c r="L38" s="42">
        <v>124980.45</v>
      </c>
      <c r="M38" s="13">
        <v>124980.45</v>
      </c>
      <c r="N38" s="34" t="s">
        <v>445</v>
      </c>
      <c r="O38" s="24" t="s">
        <v>232</v>
      </c>
      <c r="P38" s="24" t="s">
        <v>155</v>
      </c>
      <c r="Q38" s="20">
        <v>45071</v>
      </c>
      <c r="R38" s="20">
        <v>45102</v>
      </c>
    </row>
    <row r="39" spans="1:18" ht="87">
      <c r="A39" s="22">
        <v>2566</v>
      </c>
      <c r="B39" s="24" t="s">
        <v>37</v>
      </c>
      <c r="C39" s="23" t="s">
        <v>149</v>
      </c>
      <c r="D39" s="25" t="s">
        <v>651</v>
      </c>
      <c r="E39" s="24" t="s">
        <v>154</v>
      </c>
      <c r="F39" s="24" t="s">
        <v>69</v>
      </c>
      <c r="G39" s="12" t="s">
        <v>209</v>
      </c>
      <c r="H39" s="14">
        <v>170000</v>
      </c>
      <c r="I39" s="24" t="s">
        <v>413</v>
      </c>
      <c r="J39" s="24" t="s">
        <v>649</v>
      </c>
      <c r="K39" s="24" t="s">
        <v>168</v>
      </c>
      <c r="L39" s="42">
        <v>160500</v>
      </c>
      <c r="M39" s="13">
        <v>160500</v>
      </c>
      <c r="N39" s="34" t="s">
        <v>446</v>
      </c>
      <c r="O39" s="24" t="s">
        <v>233</v>
      </c>
      <c r="P39" s="24" t="s">
        <v>155</v>
      </c>
      <c r="Q39" s="20">
        <v>45092</v>
      </c>
      <c r="R39" s="20">
        <v>45122</v>
      </c>
    </row>
    <row r="40" spans="1:18" ht="87">
      <c r="A40" s="22">
        <v>2566</v>
      </c>
      <c r="B40" s="24" t="s">
        <v>37</v>
      </c>
      <c r="C40" s="23" t="s">
        <v>149</v>
      </c>
      <c r="D40" s="25" t="s">
        <v>651</v>
      </c>
      <c r="E40" s="24" t="s">
        <v>154</v>
      </c>
      <c r="F40" s="24" t="s">
        <v>69</v>
      </c>
      <c r="G40" s="12" t="s">
        <v>210</v>
      </c>
      <c r="H40" s="14">
        <v>200000</v>
      </c>
      <c r="I40" s="24" t="s">
        <v>413</v>
      </c>
      <c r="J40" s="24" t="s">
        <v>649</v>
      </c>
      <c r="K40" s="24" t="s">
        <v>168</v>
      </c>
      <c r="L40" s="42">
        <v>200000</v>
      </c>
      <c r="M40" s="13">
        <v>200000</v>
      </c>
      <c r="N40" s="34" t="s">
        <v>421</v>
      </c>
      <c r="O40" s="24" t="s">
        <v>221</v>
      </c>
      <c r="P40" s="24" t="s">
        <v>155</v>
      </c>
      <c r="Q40" s="20">
        <v>45103</v>
      </c>
      <c r="R40" s="20">
        <v>45133</v>
      </c>
    </row>
    <row r="41" spans="1:18" ht="108.75">
      <c r="A41" s="22">
        <v>2566</v>
      </c>
      <c r="B41" s="24" t="s">
        <v>37</v>
      </c>
      <c r="C41" s="23" t="s">
        <v>149</v>
      </c>
      <c r="D41" s="25" t="s">
        <v>651</v>
      </c>
      <c r="E41" s="24" t="s">
        <v>154</v>
      </c>
      <c r="F41" s="24" t="s">
        <v>69</v>
      </c>
      <c r="G41" s="12" t="s">
        <v>211</v>
      </c>
      <c r="H41" s="14">
        <v>187000</v>
      </c>
      <c r="I41" s="24" t="s">
        <v>413</v>
      </c>
      <c r="J41" s="24" t="s">
        <v>649</v>
      </c>
      <c r="K41" s="24" t="s">
        <v>168</v>
      </c>
      <c r="L41" s="42">
        <v>186019.5</v>
      </c>
      <c r="M41" s="13">
        <v>186019.5</v>
      </c>
      <c r="N41" s="34" t="s">
        <v>447</v>
      </c>
      <c r="O41" s="24" t="s">
        <v>234</v>
      </c>
      <c r="P41" s="24" t="s">
        <v>155</v>
      </c>
      <c r="Q41" s="20">
        <v>45107</v>
      </c>
      <c r="R41" s="20">
        <v>45137</v>
      </c>
    </row>
    <row r="42" spans="1:18" ht="65.25">
      <c r="A42" s="22">
        <v>2566</v>
      </c>
      <c r="B42" s="24" t="s">
        <v>37</v>
      </c>
      <c r="C42" s="23" t="s">
        <v>149</v>
      </c>
      <c r="D42" s="25" t="s">
        <v>651</v>
      </c>
      <c r="E42" s="24" t="s">
        <v>154</v>
      </c>
      <c r="F42" s="24" t="s">
        <v>69</v>
      </c>
      <c r="G42" s="12" t="s">
        <v>212</v>
      </c>
      <c r="H42" s="16">
        <v>135000</v>
      </c>
      <c r="I42" s="24" t="s">
        <v>413</v>
      </c>
      <c r="J42" s="24" t="s">
        <v>649</v>
      </c>
      <c r="K42" s="24" t="s">
        <v>168</v>
      </c>
      <c r="L42" s="15">
        <v>133750</v>
      </c>
      <c r="M42" s="16">
        <v>133750</v>
      </c>
      <c r="N42" s="34" t="s">
        <v>434</v>
      </c>
      <c r="O42" s="19" t="s">
        <v>219</v>
      </c>
      <c r="P42" s="24" t="s">
        <v>155</v>
      </c>
      <c r="Q42" s="20">
        <v>45128</v>
      </c>
      <c r="R42" s="20">
        <v>45159</v>
      </c>
    </row>
    <row r="43" spans="1:18" ht="130.5">
      <c r="A43" s="22">
        <v>2566</v>
      </c>
      <c r="B43" s="24" t="s">
        <v>37</v>
      </c>
      <c r="C43" s="23" t="s">
        <v>149</v>
      </c>
      <c r="D43" s="25" t="s">
        <v>651</v>
      </c>
      <c r="E43" s="24" t="s">
        <v>154</v>
      </c>
      <c r="F43" s="24" t="s">
        <v>69</v>
      </c>
      <c r="G43" s="12" t="s">
        <v>213</v>
      </c>
      <c r="H43" s="16">
        <v>143000</v>
      </c>
      <c r="I43" s="24" t="s">
        <v>413</v>
      </c>
      <c r="J43" s="24" t="s">
        <v>649</v>
      </c>
      <c r="K43" s="24" t="s">
        <v>168</v>
      </c>
      <c r="L43" s="15">
        <v>142023.24</v>
      </c>
      <c r="M43" s="16">
        <v>142023.24</v>
      </c>
      <c r="N43" s="34" t="s">
        <v>445</v>
      </c>
      <c r="O43" s="24" t="s">
        <v>232</v>
      </c>
      <c r="P43" s="24" t="s">
        <v>155</v>
      </c>
      <c r="Q43" s="20">
        <v>45168</v>
      </c>
      <c r="R43" s="20">
        <v>45199</v>
      </c>
    </row>
    <row r="44" spans="1:18" ht="87">
      <c r="A44" s="22">
        <v>2566</v>
      </c>
      <c r="B44" s="24" t="s">
        <v>37</v>
      </c>
      <c r="C44" s="23" t="s">
        <v>149</v>
      </c>
      <c r="D44" s="25" t="s">
        <v>651</v>
      </c>
      <c r="E44" s="24" t="s">
        <v>154</v>
      </c>
      <c r="F44" s="24" t="s">
        <v>69</v>
      </c>
      <c r="G44" s="12" t="s">
        <v>214</v>
      </c>
      <c r="H44" s="16">
        <v>150000</v>
      </c>
      <c r="I44" s="24" t="s">
        <v>413</v>
      </c>
      <c r="J44" s="24" t="s">
        <v>649</v>
      </c>
      <c r="K44" s="24" t="s">
        <v>168</v>
      </c>
      <c r="L44" s="15">
        <v>149457.6</v>
      </c>
      <c r="M44" s="16">
        <v>149457.6</v>
      </c>
      <c r="N44" s="34" t="s">
        <v>445</v>
      </c>
      <c r="O44" s="24" t="s">
        <v>232</v>
      </c>
      <c r="P44" s="24" t="s">
        <v>155</v>
      </c>
      <c r="Q44" s="20">
        <v>45174</v>
      </c>
      <c r="R44" s="20">
        <v>45204</v>
      </c>
    </row>
    <row r="45" spans="1:18" ht="65.25">
      <c r="A45" s="22">
        <v>2566</v>
      </c>
      <c r="B45" s="24" t="s">
        <v>37</v>
      </c>
      <c r="C45" s="23" t="s">
        <v>149</v>
      </c>
      <c r="D45" s="25" t="s">
        <v>651</v>
      </c>
      <c r="E45" s="24" t="s">
        <v>154</v>
      </c>
      <c r="F45" s="24" t="s">
        <v>69</v>
      </c>
      <c r="G45" s="12" t="s">
        <v>215</v>
      </c>
      <c r="H45" s="16">
        <v>151000</v>
      </c>
      <c r="I45" s="24" t="s">
        <v>413</v>
      </c>
      <c r="J45" s="24" t="s">
        <v>649</v>
      </c>
      <c r="K45" s="24" t="s">
        <v>168</v>
      </c>
      <c r="L45" s="15">
        <v>143326.5</v>
      </c>
      <c r="M45" s="16">
        <v>143326.5</v>
      </c>
      <c r="N45" s="34" t="s">
        <v>446</v>
      </c>
      <c r="O45" s="24" t="s">
        <v>235</v>
      </c>
      <c r="P45" s="24" t="s">
        <v>155</v>
      </c>
      <c r="Q45" s="20">
        <v>45188</v>
      </c>
      <c r="R45" s="20">
        <v>45218</v>
      </c>
    </row>
    <row r="46" spans="1:18" ht="108.75">
      <c r="A46" s="22">
        <v>2566</v>
      </c>
      <c r="B46" s="24" t="s">
        <v>37</v>
      </c>
      <c r="C46" s="23" t="s">
        <v>149</v>
      </c>
      <c r="D46" s="25" t="s">
        <v>651</v>
      </c>
      <c r="E46" s="24" t="s">
        <v>154</v>
      </c>
      <c r="F46" s="24" t="s">
        <v>69</v>
      </c>
      <c r="G46" s="12" t="s">
        <v>216</v>
      </c>
      <c r="H46" s="16">
        <v>203000</v>
      </c>
      <c r="I46" s="24" t="s">
        <v>413</v>
      </c>
      <c r="J46" s="24" t="s">
        <v>649</v>
      </c>
      <c r="K46" s="24" t="s">
        <v>168</v>
      </c>
      <c r="L46" s="15">
        <v>202165</v>
      </c>
      <c r="M46" s="16">
        <v>202165</v>
      </c>
      <c r="N46" s="34" t="s">
        <v>445</v>
      </c>
      <c r="O46" s="24" t="s">
        <v>232</v>
      </c>
      <c r="P46" s="24" t="s">
        <v>155</v>
      </c>
      <c r="Q46" s="20">
        <v>45187</v>
      </c>
      <c r="R46" s="20">
        <v>45217</v>
      </c>
    </row>
    <row r="47" spans="1:18" ht="130.5">
      <c r="A47" s="22">
        <v>2566</v>
      </c>
      <c r="B47" s="24" t="s">
        <v>37</v>
      </c>
      <c r="C47" s="23" t="s">
        <v>149</v>
      </c>
      <c r="D47" s="25" t="s">
        <v>651</v>
      </c>
      <c r="E47" s="24" t="s">
        <v>154</v>
      </c>
      <c r="F47" s="24" t="s">
        <v>69</v>
      </c>
      <c r="G47" s="12" t="s">
        <v>217</v>
      </c>
      <c r="H47" s="16">
        <v>200000</v>
      </c>
      <c r="I47" s="24" t="s">
        <v>413</v>
      </c>
      <c r="J47" s="24" t="s">
        <v>649</v>
      </c>
      <c r="K47" s="24" t="s">
        <v>168</v>
      </c>
      <c r="L47" s="15">
        <v>186217.45</v>
      </c>
      <c r="M47" s="16">
        <v>186217.45</v>
      </c>
      <c r="N47" s="34" t="s">
        <v>420</v>
      </c>
      <c r="O47" s="24" t="s">
        <v>171</v>
      </c>
      <c r="P47" s="24" t="s">
        <v>155</v>
      </c>
      <c r="Q47" s="20">
        <v>45188</v>
      </c>
      <c r="R47" s="20">
        <v>45218</v>
      </c>
    </row>
    <row r="48" spans="1:18" ht="65.25">
      <c r="A48" s="22">
        <v>2566</v>
      </c>
      <c r="B48" s="24" t="s">
        <v>37</v>
      </c>
      <c r="C48" s="23" t="s">
        <v>149</v>
      </c>
      <c r="D48" s="25" t="s">
        <v>651</v>
      </c>
      <c r="E48" s="24" t="s">
        <v>154</v>
      </c>
      <c r="F48" s="24" t="s">
        <v>69</v>
      </c>
      <c r="G48" s="12" t="s">
        <v>218</v>
      </c>
      <c r="H48" s="16">
        <v>119750</v>
      </c>
      <c r="I48" s="24" t="s">
        <v>413</v>
      </c>
      <c r="J48" s="24" t="s">
        <v>649</v>
      </c>
      <c r="K48" s="24" t="s">
        <v>168</v>
      </c>
      <c r="L48" s="15">
        <v>119626</v>
      </c>
      <c r="M48" s="16">
        <v>119626</v>
      </c>
      <c r="N48" s="34" t="s">
        <v>448</v>
      </c>
      <c r="O48" s="24" t="s">
        <v>236</v>
      </c>
      <c r="P48" s="24" t="s">
        <v>155</v>
      </c>
      <c r="Q48" s="20">
        <v>45187</v>
      </c>
      <c r="R48" s="20">
        <v>45217</v>
      </c>
    </row>
    <row r="49" spans="1:18" ht="65.25">
      <c r="A49" s="22">
        <v>2566</v>
      </c>
      <c r="B49" s="24" t="s">
        <v>37</v>
      </c>
      <c r="C49" s="23" t="s">
        <v>149</v>
      </c>
      <c r="D49" s="25" t="s">
        <v>651</v>
      </c>
      <c r="E49" s="24" t="s">
        <v>154</v>
      </c>
      <c r="F49" s="24" t="s">
        <v>69</v>
      </c>
      <c r="G49" s="12" t="s">
        <v>237</v>
      </c>
      <c r="H49" s="14">
        <v>41000</v>
      </c>
      <c r="I49" s="24" t="s">
        <v>414</v>
      </c>
      <c r="J49" s="24" t="s">
        <v>649</v>
      </c>
      <c r="K49" s="24" t="s">
        <v>168</v>
      </c>
      <c r="L49" s="42">
        <v>40660</v>
      </c>
      <c r="M49" s="13">
        <v>40660</v>
      </c>
      <c r="N49" s="38" t="s">
        <v>432</v>
      </c>
      <c r="O49" s="47" t="s">
        <v>192</v>
      </c>
      <c r="P49" s="24" t="s">
        <v>155</v>
      </c>
      <c r="Q49" s="20">
        <v>44896</v>
      </c>
      <c r="R49" s="20">
        <v>44927</v>
      </c>
    </row>
    <row r="50" spans="1:18" ht="65.25">
      <c r="A50" s="22">
        <v>2566</v>
      </c>
      <c r="B50" s="24" t="s">
        <v>37</v>
      </c>
      <c r="C50" s="23" t="s">
        <v>149</v>
      </c>
      <c r="D50" s="25" t="s">
        <v>651</v>
      </c>
      <c r="E50" s="24" t="s">
        <v>154</v>
      </c>
      <c r="F50" s="24" t="s">
        <v>69</v>
      </c>
      <c r="G50" s="12" t="s">
        <v>238</v>
      </c>
      <c r="H50" s="14">
        <v>24100</v>
      </c>
      <c r="I50" s="24" t="s">
        <v>414</v>
      </c>
      <c r="J50" s="24" t="s">
        <v>649</v>
      </c>
      <c r="K50" s="24" t="s">
        <v>168</v>
      </c>
      <c r="L50" s="42">
        <v>13375</v>
      </c>
      <c r="M50" s="13">
        <v>13375</v>
      </c>
      <c r="N50" s="34" t="s">
        <v>427</v>
      </c>
      <c r="O50" s="24" t="s">
        <v>189</v>
      </c>
      <c r="P50" s="24" t="s">
        <v>155</v>
      </c>
      <c r="Q50" s="20">
        <v>44921</v>
      </c>
      <c r="R50" s="20">
        <v>44952</v>
      </c>
    </row>
    <row r="51" spans="1:18" ht="87">
      <c r="A51" s="22">
        <v>2566</v>
      </c>
      <c r="B51" s="24" t="s">
        <v>37</v>
      </c>
      <c r="C51" s="23" t="s">
        <v>149</v>
      </c>
      <c r="D51" s="25" t="s">
        <v>651</v>
      </c>
      <c r="E51" s="24" t="s">
        <v>154</v>
      </c>
      <c r="F51" s="24" t="s">
        <v>69</v>
      </c>
      <c r="G51" s="12" t="s">
        <v>239</v>
      </c>
      <c r="H51" s="14">
        <v>26000</v>
      </c>
      <c r="I51" s="24" t="s">
        <v>414</v>
      </c>
      <c r="J51" s="24" t="s">
        <v>649</v>
      </c>
      <c r="K51" s="24" t="s">
        <v>168</v>
      </c>
      <c r="L51" s="42">
        <v>20330</v>
      </c>
      <c r="M51" s="13">
        <v>20330</v>
      </c>
      <c r="N51" s="34" t="s">
        <v>547</v>
      </c>
      <c r="O51" s="24" t="s">
        <v>451</v>
      </c>
      <c r="P51" s="24" t="s">
        <v>155</v>
      </c>
      <c r="Q51" s="20">
        <v>44921</v>
      </c>
      <c r="R51" s="20">
        <v>44952</v>
      </c>
    </row>
    <row r="52" spans="1:18" ht="65.25">
      <c r="A52" s="22">
        <v>2566</v>
      </c>
      <c r="B52" s="24" t="s">
        <v>37</v>
      </c>
      <c r="C52" s="23" t="s">
        <v>149</v>
      </c>
      <c r="D52" s="25" t="s">
        <v>651</v>
      </c>
      <c r="E52" s="24" t="s">
        <v>154</v>
      </c>
      <c r="F52" s="24" t="s">
        <v>69</v>
      </c>
      <c r="G52" s="12" t="s">
        <v>240</v>
      </c>
      <c r="H52" s="14">
        <v>62000</v>
      </c>
      <c r="I52" s="24" t="s">
        <v>414</v>
      </c>
      <c r="J52" s="24" t="s">
        <v>649</v>
      </c>
      <c r="K52" s="24" t="s">
        <v>168</v>
      </c>
      <c r="L52" s="42">
        <v>49476.8</v>
      </c>
      <c r="M52" s="13">
        <v>49476.8</v>
      </c>
      <c r="N52" s="34" t="s">
        <v>548</v>
      </c>
      <c r="O52" s="24" t="s">
        <v>452</v>
      </c>
      <c r="P52" s="24" t="s">
        <v>155</v>
      </c>
      <c r="Q52" s="20">
        <v>44921</v>
      </c>
      <c r="R52" s="20">
        <v>44952</v>
      </c>
    </row>
    <row r="53" spans="1:18" ht="65.25">
      <c r="A53" s="22">
        <v>2566</v>
      </c>
      <c r="B53" s="24" t="s">
        <v>37</v>
      </c>
      <c r="C53" s="23" t="s">
        <v>149</v>
      </c>
      <c r="D53" s="25" t="s">
        <v>651</v>
      </c>
      <c r="E53" s="24" t="s">
        <v>154</v>
      </c>
      <c r="F53" s="24" t="s">
        <v>69</v>
      </c>
      <c r="G53" s="12" t="s">
        <v>241</v>
      </c>
      <c r="H53" s="14">
        <v>69000</v>
      </c>
      <c r="I53" s="24" t="s">
        <v>414</v>
      </c>
      <c r="J53" s="24" t="s">
        <v>649</v>
      </c>
      <c r="K53" s="24" t="s">
        <v>168</v>
      </c>
      <c r="L53" s="42">
        <v>65000</v>
      </c>
      <c r="M53" s="13">
        <v>65000</v>
      </c>
      <c r="N53" s="34" t="s">
        <v>428</v>
      </c>
      <c r="O53" s="26" t="s">
        <v>190</v>
      </c>
      <c r="P53" s="24" t="s">
        <v>155</v>
      </c>
      <c r="Q53" s="20">
        <v>44944</v>
      </c>
      <c r="R53" s="20">
        <v>44975</v>
      </c>
    </row>
    <row r="54" spans="1:18" ht="65.25">
      <c r="A54" s="22">
        <v>2566</v>
      </c>
      <c r="B54" s="24" t="s">
        <v>37</v>
      </c>
      <c r="C54" s="23" t="s">
        <v>149</v>
      </c>
      <c r="D54" s="25" t="s">
        <v>651</v>
      </c>
      <c r="E54" s="24" t="s">
        <v>154</v>
      </c>
      <c r="F54" s="24" t="s">
        <v>69</v>
      </c>
      <c r="G54" s="12" t="s">
        <v>242</v>
      </c>
      <c r="H54" s="14">
        <v>1500</v>
      </c>
      <c r="I54" s="24" t="s">
        <v>413</v>
      </c>
      <c r="J54" s="24" t="s">
        <v>649</v>
      </c>
      <c r="K54" s="24" t="s">
        <v>168</v>
      </c>
      <c r="L54" s="42">
        <v>1000</v>
      </c>
      <c r="M54" s="13">
        <v>1000</v>
      </c>
      <c r="N54" s="34" t="s">
        <v>549</v>
      </c>
      <c r="O54" s="24" t="s">
        <v>453</v>
      </c>
      <c r="P54" s="24" t="s">
        <v>155</v>
      </c>
      <c r="Q54" s="20">
        <v>44949</v>
      </c>
      <c r="R54" s="20">
        <v>44980</v>
      </c>
    </row>
    <row r="55" spans="1:18" ht="65.25">
      <c r="A55" s="22">
        <v>2566</v>
      </c>
      <c r="B55" s="24" t="s">
        <v>37</v>
      </c>
      <c r="C55" s="23" t="s">
        <v>149</v>
      </c>
      <c r="D55" s="25" t="s">
        <v>651</v>
      </c>
      <c r="E55" s="24" t="s">
        <v>154</v>
      </c>
      <c r="F55" s="24" t="s">
        <v>69</v>
      </c>
      <c r="G55" s="12" t="s">
        <v>243</v>
      </c>
      <c r="H55" s="14">
        <v>22500</v>
      </c>
      <c r="I55" s="24" t="s">
        <v>413</v>
      </c>
      <c r="J55" s="24" t="s">
        <v>649</v>
      </c>
      <c r="K55" s="24" t="s">
        <v>168</v>
      </c>
      <c r="L55" s="42">
        <v>21014.8</v>
      </c>
      <c r="M55" s="13">
        <v>21014.8</v>
      </c>
      <c r="N55" s="34" t="s">
        <v>550</v>
      </c>
      <c r="O55" s="24" t="s">
        <v>454</v>
      </c>
      <c r="P55" s="24" t="s">
        <v>155</v>
      </c>
      <c r="Q55" s="20">
        <v>44949</v>
      </c>
      <c r="R55" s="20">
        <v>44980</v>
      </c>
    </row>
    <row r="56" spans="1:18" ht="65.25">
      <c r="A56" s="22">
        <v>2566</v>
      </c>
      <c r="B56" s="24" t="s">
        <v>37</v>
      </c>
      <c r="C56" s="23" t="s">
        <v>149</v>
      </c>
      <c r="D56" s="25" t="s">
        <v>651</v>
      </c>
      <c r="E56" s="24" t="s">
        <v>154</v>
      </c>
      <c r="F56" s="24" t="s">
        <v>69</v>
      </c>
      <c r="G56" s="12" t="s">
        <v>244</v>
      </c>
      <c r="H56" s="13">
        <v>4815</v>
      </c>
      <c r="I56" s="24" t="s">
        <v>413</v>
      </c>
      <c r="J56" s="24" t="s">
        <v>649</v>
      </c>
      <c r="K56" s="24" t="s">
        <v>168</v>
      </c>
      <c r="L56" s="42">
        <v>4815</v>
      </c>
      <c r="M56" s="13">
        <v>4815</v>
      </c>
      <c r="N56" s="34" t="s">
        <v>551</v>
      </c>
      <c r="O56" s="24" t="s">
        <v>455</v>
      </c>
      <c r="P56" s="24" t="s">
        <v>155</v>
      </c>
      <c r="Q56" s="20">
        <v>44967</v>
      </c>
      <c r="R56" s="20">
        <v>44995</v>
      </c>
    </row>
    <row r="57" spans="1:18" ht="65.25">
      <c r="A57" s="22">
        <v>2566</v>
      </c>
      <c r="B57" s="24" t="s">
        <v>37</v>
      </c>
      <c r="C57" s="23" t="s">
        <v>149</v>
      </c>
      <c r="D57" s="25" t="s">
        <v>651</v>
      </c>
      <c r="E57" s="24" t="s">
        <v>154</v>
      </c>
      <c r="F57" s="24" t="s">
        <v>69</v>
      </c>
      <c r="G57" s="12" t="s">
        <v>245</v>
      </c>
      <c r="H57" s="13">
        <v>30000</v>
      </c>
      <c r="I57" s="24" t="s">
        <v>413</v>
      </c>
      <c r="J57" s="24" t="s">
        <v>649</v>
      </c>
      <c r="K57" s="24" t="s">
        <v>168</v>
      </c>
      <c r="L57" s="42">
        <v>16050</v>
      </c>
      <c r="M57" s="13">
        <v>16050</v>
      </c>
      <c r="N57" s="39" t="s">
        <v>552</v>
      </c>
      <c r="O57" s="24" t="s">
        <v>456</v>
      </c>
      <c r="P57" s="24" t="s">
        <v>155</v>
      </c>
      <c r="Q57" s="21">
        <v>44993</v>
      </c>
      <c r="R57" s="21">
        <v>45024</v>
      </c>
    </row>
    <row r="58" spans="1:18" ht="65.25">
      <c r="A58" s="22">
        <v>2566</v>
      </c>
      <c r="B58" s="24" t="s">
        <v>37</v>
      </c>
      <c r="C58" s="23" t="s">
        <v>149</v>
      </c>
      <c r="D58" s="25" t="s">
        <v>651</v>
      </c>
      <c r="E58" s="24" t="s">
        <v>154</v>
      </c>
      <c r="F58" s="24" t="s">
        <v>69</v>
      </c>
      <c r="G58" s="12" t="s">
        <v>246</v>
      </c>
      <c r="H58" s="13">
        <v>20000</v>
      </c>
      <c r="I58" s="24" t="s">
        <v>413</v>
      </c>
      <c r="J58" s="24" t="s">
        <v>649</v>
      </c>
      <c r="K58" s="24" t="s">
        <v>168</v>
      </c>
      <c r="L58" s="42">
        <v>9630</v>
      </c>
      <c r="M58" s="13">
        <v>9630</v>
      </c>
      <c r="N58" s="39" t="s">
        <v>552</v>
      </c>
      <c r="O58" s="24" t="s">
        <v>456</v>
      </c>
      <c r="P58" s="24" t="s">
        <v>155</v>
      </c>
      <c r="Q58" s="21">
        <v>44993</v>
      </c>
      <c r="R58" s="21">
        <v>45024</v>
      </c>
    </row>
    <row r="59" spans="1:18" ht="87">
      <c r="A59" s="22">
        <v>2566</v>
      </c>
      <c r="B59" s="24" t="s">
        <v>37</v>
      </c>
      <c r="C59" s="23" t="s">
        <v>149</v>
      </c>
      <c r="D59" s="25" t="s">
        <v>651</v>
      </c>
      <c r="E59" s="24" t="s">
        <v>154</v>
      </c>
      <c r="F59" s="24" t="s">
        <v>69</v>
      </c>
      <c r="G59" s="12" t="s">
        <v>247</v>
      </c>
      <c r="H59" s="14">
        <v>78000</v>
      </c>
      <c r="I59" s="24" t="s">
        <v>414</v>
      </c>
      <c r="J59" s="24" t="s">
        <v>649</v>
      </c>
      <c r="K59" s="24" t="s">
        <v>168</v>
      </c>
      <c r="L59" s="42">
        <v>77040</v>
      </c>
      <c r="M59" s="13">
        <v>77040</v>
      </c>
      <c r="N59" s="38" t="s">
        <v>432</v>
      </c>
      <c r="O59" s="24" t="s">
        <v>192</v>
      </c>
      <c r="P59" s="24" t="s">
        <v>155</v>
      </c>
      <c r="Q59" s="20">
        <v>44994</v>
      </c>
      <c r="R59" s="20">
        <v>45025</v>
      </c>
    </row>
    <row r="60" spans="1:18" ht="65.25">
      <c r="A60" s="22">
        <v>2566</v>
      </c>
      <c r="B60" s="24" t="s">
        <v>37</v>
      </c>
      <c r="C60" s="23" t="s">
        <v>149</v>
      </c>
      <c r="D60" s="25" t="s">
        <v>651</v>
      </c>
      <c r="E60" s="24" t="s">
        <v>154</v>
      </c>
      <c r="F60" s="24" t="s">
        <v>69</v>
      </c>
      <c r="G60" s="12" t="s">
        <v>248</v>
      </c>
      <c r="H60" s="13">
        <v>1590</v>
      </c>
      <c r="I60" s="24" t="s">
        <v>413</v>
      </c>
      <c r="J60" s="24" t="s">
        <v>649</v>
      </c>
      <c r="K60" s="24" t="s">
        <v>168</v>
      </c>
      <c r="L60" s="42">
        <v>1590</v>
      </c>
      <c r="M60" s="13">
        <v>1590</v>
      </c>
      <c r="N60" s="34" t="s">
        <v>553</v>
      </c>
      <c r="O60" s="24" t="s">
        <v>457</v>
      </c>
      <c r="P60" s="24" t="s">
        <v>155</v>
      </c>
      <c r="Q60" s="21">
        <v>44837</v>
      </c>
      <c r="R60" s="21">
        <v>44868</v>
      </c>
    </row>
    <row r="61" spans="1:18" ht="65.25">
      <c r="A61" s="22">
        <v>2566</v>
      </c>
      <c r="B61" s="24" t="s">
        <v>37</v>
      </c>
      <c r="C61" s="23" t="s">
        <v>149</v>
      </c>
      <c r="D61" s="25" t="s">
        <v>651</v>
      </c>
      <c r="E61" s="24" t="s">
        <v>154</v>
      </c>
      <c r="F61" s="24" t="s">
        <v>69</v>
      </c>
      <c r="G61" s="12" t="s">
        <v>249</v>
      </c>
      <c r="H61" s="13">
        <v>20000</v>
      </c>
      <c r="I61" s="24" t="s">
        <v>413</v>
      </c>
      <c r="J61" s="24" t="s">
        <v>649</v>
      </c>
      <c r="K61" s="24" t="s">
        <v>168</v>
      </c>
      <c r="L61" s="42">
        <v>20000</v>
      </c>
      <c r="M61" s="13">
        <v>20000</v>
      </c>
      <c r="N61" s="34" t="s">
        <v>553</v>
      </c>
      <c r="O61" s="24" t="s">
        <v>457</v>
      </c>
      <c r="P61" s="24" t="s">
        <v>155</v>
      </c>
      <c r="Q61" s="21">
        <v>44837</v>
      </c>
      <c r="R61" s="21">
        <v>44868</v>
      </c>
    </row>
    <row r="62" spans="1:18" ht="152.25">
      <c r="A62" s="22">
        <v>2566</v>
      </c>
      <c r="B62" s="24" t="s">
        <v>37</v>
      </c>
      <c r="C62" s="23" t="s">
        <v>149</v>
      </c>
      <c r="D62" s="25" t="s">
        <v>651</v>
      </c>
      <c r="E62" s="24" t="s">
        <v>154</v>
      </c>
      <c r="F62" s="24" t="s">
        <v>69</v>
      </c>
      <c r="G62" s="12" t="s">
        <v>250</v>
      </c>
      <c r="H62" s="13">
        <v>10000</v>
      </c>
      <c r="I62" s="24" t="s">
        <v>413</v>
      </c>
      <c r="J62" s="24" t="s">
        <v>649</v>
      </c>
      <c r="K62" s="24" t="s">
        <v>168</v>
      </c>
      <c r="L62" s="42">
        <v>9630</v>
      </c>
      <c r="M62" s="13">
        <v>9630</v>
      </c>
      <c r="N62" s="34" t="s">
        <v>554</v>
      </c>
      <c r="O62" s="24" t="s">
        <v>458</v>
      </c>
      <c r="P62" s="24" t="s">
        <v>155</v>
      </c>
      <c r="Q62" s="21">
        <v>44837</v>
      </c>
      <c r="R62" s="21">
        <v>44868</v>
      </c>
    </row>
    <row r="63" spans="1:18" ht="87">
      <c r="A63" s="22">
        <v>2566</v>
      </c>
      <c r="B63" s="24" t="s">
        <v>37</v>
      </c>
      <c r="C63" s="23" t="s">
        <v>149</v>
      </c>
      <c r="D63" s="25" t="s">
        <v>651</v>
      </c>
      <c r="E63" s="24" t="s">
        <v>154</v>
      </c>
      <c r="F63" s="24" t="s">
        <v>69</v>
      </c>
      <c r="G63" s="12" t="s">
        <v>251</v>
      </c>
      <c r="H63" s="13">
        <v>22000</v>
      </c>
      <c r="I63" s="24" t="s">
        <v>413</v>
      </c>
      <c r="J63" s="24" t="s">
        <v>649</v>
      </c>
      <c r="K63" s="24" t="s">
        <v>168</v>
      </c>
      <c r="L63" s="42">
        <v>21400</v>
      </c>
      <c r="M63" s="13">
        <v>21400</v>
      </c>
      <c r="N63" s="38" t="s">
        <v>557</v>
      </c>
      <c r="O63" s="24" t="s">
        <v>459</v>
      </c>
      <c r="P63" s="24" t="s">
        <v>155</v>
      </c>
      <c r="Q63" s="21">
        <v>44837</v>
      </c>
      <c r="R63" s="21">
        <v>44868</v>
      </c>
    </row>
    <row r="64" spans="1:18" ht="108.75">
      <c r="A64" s="22">
        <v>2566</v>
      </c>
      <c r="B64" s="24" t="s">
        <v>37</v>
      </c>
      <c r="C64" s="23" t="s">
        <v>149</v>
      </c>
      <c r="D64" s="25" t="s">
        <v>651</v>
      </c>
      <c r="E64" s="24" t="s">
        <v>154</v>
      </c>
      <c r="F64" s="24" t="s">
        <v>69</v>
      </c>
      <c r="G64" s="12" t="s">
        <v>252</v>
      </c>
      <c r="H64" s="13">
        <v>9000</v>
      </c>
      <c r="I64" s="24" t="s">
        <v>413</v>
      </c>
      <c r="J64" s="24" t="s">
        <v>649</v>
      </c>
      <c r="K64" s="24" t="s">
        <v>168</v>
      </c>
      <c r="L64" s="42">
        <v>8988</v>
      </c>
      <c r="M64" s="13">
        <v>8988</v>
      </c>
      <c r="N64" s="34" t="s">
        <v>555</v>
      </c>
      <c r="O64" s="24" t="s">
        <v>460</v>
      </c>
      <c r="P64" s="24" t="s">
        <v>155</v>
      </c>
      <c r="Q64" s="21">
        <v>44837</v>
      </c>
      <c r="R64" s="21">
        <v>44868</v>
      </c>
    </row>
    <row r="65" spans="1:18" ht="108.75">
      <c r="A65" s="22">
        <v>2566</v>
      </c>
      <c r="B65" s="24" t="s">
        <v>37</v>
      </c>
      <c r="C65" s="23" t="s">
        <v>149</v>
      </c>
      <c r="D65" s="25" t="s">
        <v>651</v>
      </c>
      <c r="E65" s="24" t="s">
        <v>154</v>
      </c>
      <c r="F65" s="24" t="s">
        <v>69</v>
      </c>
      <c r="G65" s="12" t="s">
        <v>253</v>
      </c>
      <c r="H65" s="13">
        <v>33000</v>
      </c>
      <c r="I65" s="24" t="s">
        <v>413</v>
      </c>
      <c r="J65" s="24" t="s">
        <v>649</v>
      </c>
      <c r="K65" s="24" t="s">
        <v>168</v>
      </c>
      <c r="L65" s="42">
        <v>32100</v>
      </c>
      <c r="M65" s="13">
        <v>32100</v>
      </c>
      <c r="N65" s="34" t="s">
        <v>556</v>
      </c>
      <c r="O65" s="24" t="s">
        <v>461</v>
      </c>
      <c r="P65" s="24" t="s">
        <v>155</v>
      </c>
      <c r="Q65" s="21">
        <v>44837</v>
      </c>
      <c r="R65" s="21">
        <v>44868</v>
      </c>
    </row>
    <row r="66" spans="1:18" ht="87">
      <c r="A66" s="22">
        <v>2566</v>
      </c>
      <c r="B66" s="24" t="s">
        <v>37</v>
      </c>
      <c r="C66" s="23" t="s">
        <v>149</v>
      </c>
      <c r="D66" s="25" t="s">
        <v>651</v>
      </c>
      <c r="E66" s="24" t="s">
        <v>154</v>
      </c>
      <c r="F66" s="24" t="s">
        <v>69</v>
      </c>
      <c r="G66" s="12" t="s">
        <v>254</v>
      </c>
      <c r="H66" s="13">
        <v>22000</v>
      </c>
      <c r="I66" s="24" t="s">
        <v>413</v>
      </c>
      <c r="J66" s="24" t="s">
        <v>649</v>
      </c>
      <c r="K66" s="24" t="s">
        <v>168</v>
      </c>
      <c r="L66" s="42">
        <v>21400</v>
      </c>
      <c r="M66" s="13">
        <v>21400</v>
      </c>
      <c r="N66" s="38" t="s">
        <v>559</v>
      </c>
      <c r="O66" s="24" t="s">
        <v>462</v>
      </c>
      <c r="P66" s="24" t="s">
        <v>155</v>
      </c>
      <c r="Q66" s="21">
        <v>44837</v>
      </c>
      <c r="R66" s="21">
        <v>44868</v>
      </c>
    </row>
    <row r="67" spans="1:18" ht="130.5">
      <c r="A67" s="22">
        <v>2566</v>
      </c>
      <c r="B67" s="24" t="s">
        <v>37</v>
      </c>
      <c r="C67" s="23" t="s">
        <v>149</v>
      </c>
      <c r="D67" s="25" t="s">
        <v>651</v>
      </c>
      <c r="E67" s="24" t="s">
        <v>154</v>
      </c>
      <c r="F67" s="24" t="s">
        <v>69</v>
      </c>
      <c r="G67" s="12" t="s">
        <v>255</v>
      </c>
      <c r="H67" s="13">
        <v>51000</v>
      </c>
      <c r="I67" s="24" t="s">
        <v>413</v>
      </c>
      <c r="J67" s="24" t="s">
        <v>649</v>
      </c>
      <c r="K67" s="24" t="s">
        <v>168</v>
      </c>
      <c r="L67" s="42">
        <v>50290</v>
      </c>
      <c r="M67" s="13">
        <v>50290</v>
      </c>
      <c r="N67" s="38" t="s">
        <v>558</v>
      </c>
      <c r="O67" s="24" t="s">
        <v>463</v>
      </c>
      <c r="P67" s="24" t="s">
        <v>155</v>
      </c>
      <c r="Q67" s="21">
        <v>44837</v>
      </c>
      <c r="R67" s="21">
        <v>44868</v>
      </c>
    </row>
    <row r="68" spans="1:18" ht="130.5">
      <c r="A68" s="22">
        <v>2566</v>
      </c>
      <c r="B68" s="24" t="s">
        <v>37</v>
      </c>
      <c r="C68" s="23" t="s">
        <v>149</v>
      </c>
      <c r="D68" s="25" t="s">
        <v>651</v>
      </c>
      <c r="E68" s="24" t="s">
        <v>154</v>
      </c>
      <c r="F68" s="24" t="s">
        <v>69</v>
      </c>
      <c r="G68" s="12" t="s">
        <v>256</v>
      </c>
      <c r="H68" s="13">
        <v>60000</v>
      </c>
      <c r="I68" s="24" t="s">
        <v>413</v>
      </c>
      <c r="J68" s="24" t="s">
        <v>649</v>
      </c>
      <c r="K68" s="24" t="s">
        <v>168</v>
      </c>
      <c r="L68" s="42">
        <v>53500</v>
      </c>
      <c r="M68" s="13">
        <v>53500</v>
      </c>
      <c r="N68" s="39" t="s">
        <v>560</v>
      </c>
      <c r="O68" s="24" t="s">
        <v>465</v>
      </c>
      <c r="P68" s="24" t="s">
        <v>155</v>
      </c>
      <c r="Q68" s="21">
        <v>44837</v>
      </c>
      <c r="R68" s="21">
        <v>44868</v>
      </c>
    </row>
    <row r="69" spans="1:18" ht="108.75">
      <c r="A69" s="22">
        <v>2566</v>
      </c>
      <c r="B69" s="24" t="s">
        <v>37</v>
      </c>
      <c r="C69" s="23" t="s">
        <v>149</v>
      </c>
      <c r="D69" s="25" t="s">
        <v>651</v>
      </c>
      <c r="E69" s="24" t="s">
        <v>154</v>
      </c>
      <c r="F69" s="24" t="s">
        <v>69</v>
      </c>
      <c r="G69" s="12" t="s">
        <v>257</v>
      </c>
      <c r="H69" s="13">
        <v>36000</v>
      </c>
      <c r="I69" s="24" t="s">
        <v>413</v>
      </c>
      <c r="J69" s="24" t="s">
        <v>649</v>
      </c>
      <c r="K69" s="24" t="s">
        <v>168</v>
      </c>
      <c r="L69" s="42">
        <v>35310</v>
      </c>
      <c r="M69" s="13">
        <v>35310</v>
      </c>
      <c r="N69" s="35" t="s">
        <v>561</v>
      </c>
      <c r="O69" s="24" t="s">
        <v>464</v>
      </c>
      <c r="P69" s="24" t="s">
        <v>155</v>
      </c>
      <c r="Q69" s="21">
        <v>44837</v>
      </c>
      <c r="R69" s="21">
        <v>44868</v>
      </c>
    </row>
    <row r="70" spans="1:18" ht="130.5">
      <c r="A70" s="22">
        <v>2566</v>
      </c>
      <c r="B70" s="24" t="s">
        <v>37</v>
      </c>
      <c r="C70" s="23" t="s">
        <v>149</v>
      </c>
      <c r="D70" s="25" t="s">
        <v>651</v>
      </c>
      <c r="E70" s="24" t="s">
        <v>154</v>
      </c>
      <c r="F70" s="24" t="s">
        <v>69</v>
      </c>
      <c r="G70" s="12" t="s">
        <v>258</v>
      </c>
      <c r="H70" s="13">
        <v>42000</v>
      </c>
      <c r="I70" s="24" t="s">
        <v>413</v>
      </c>
      <c r="J70" s="24" t="s">
        <v>649</v>
      </c>
      <c r="K70" s="24" t="s">
        <v>168</v>
      </c>
      <c r="L70" s="42">
        <v>41730</v>
      </c>
      <c r="M70" s="13">
        <v>41730</v>
      </c>
      <c r="N70" s="35" t="s">
        <v>554</v>
      </c>
      <c r="O70" s="24" t="s">
        <v>458</v>
      </c>
      <c r="P70" s="24" t="s">
        <v>155</v>
      </c>
      <c r="Q70" s="21">
        <v>44837</v>
      </c>
      <c r="R70" s="21">
        <v>44868</v>
      </c>
    </row>
    <row r="71" spans="1:18" ht="152.25">
      <c r="A71" s="22">
        <v>2566</v>
      </c>
      <c r="B71" s="24" t="s">
        <v>37</v>
      </c>
      <c r="C71" s="23" t="s">
        <v>149</v>
      </c>
      <c r="D71" s="25" t="s">
        <v>651</v>
      </c>
      <c r="E71" s="24" t="s">
        <v>154</v>
      </c>
      <c r="F71" s="24" t="s">
        <v>69</v>
      </c>
      <c r="G71" s="12" t="s">
        <v>259</v>
      </c>
      <c r="H71" s="13">
        <v>44600</v>
      </c>
      <c r="I71" s="24" t="s">
        <v>413</v>
      </c>
      <c r="J71" s="24" t="s">
        <v>649</v>
      </c>
      <c r="K71" s="24" t="s">
        <v>168</v>
      </c>
      <c r="L71" s="42">
        <v>44512</v>
      </c>
      <c r="M71" s="13">
        <v>44512</v>
      </c>
      <c r="N71" s="35" t="s">
        <v>439</v>
      </c>
      <c r="O71" s="24" t="s">
        <v>226</v>
      </c>
      <c r="P71" s="24" t="s">
        <v>155</v>
      </c>
      <c r="Q71" s="21">
        <v>44837</v>
      </c>
      <c r="R71" s="21">
        <v>44868</v>
      </c>
    </row>
    <row r="72" spans="1:18" ht="130.5">
      <c r="A72" s="22">
        <v>2566</v>
      </c>
      <c r="B72" s="24" t="s">
        <v>37</v>
      </c>
      <c r="C72" s="23" t="s">
        <v>149</v>
      </c>
      <c r="D72" s="25" t="s">
        <v>651</v>
      </c>
      <c r="E72" s="24" t="s">
        <v>154</v>
      </c>
      <c r="F72" s="24" t="s">
        <v>69</v>
      </c>
      <c r="G72" s="12" t="s">
        <v>260</v>
      </c>
      <c r="H72" s="13">
        <v>420000</v>
      </c>
      <c r="I72" s="24" t="s">
        <v>413</v>
      </c>
      <c r="J72" s="24" t="s">
        <v>649</v>
      </c>
      <c r="K72" s="24" t="s">
        <v>168</v>
      </c>
      <c r="L72" s="42">
        <v>416123</v>
      </c>
      <c r="M72" s="13">
        <v>416123</v>
      </c>
      <c r="N72" s="35" t="s">
        <v>562</v>
      </c>
      <c r="O72" s="24" t="s">
        <v>466</v>
      </c>
      <c r="P72" s="24" t="s">
        <v>155</v>
      </c>
      <c r="Q72" s="21">
        <v>44837</v>
      </c>
      <c r="R72" s="21">
        <v>44868</v>
      </c>
    </row>
    <row r="73" spans="1:18" ht="108.75">
      <c r="A73" s="22">
        <v>2566</v>
      </c>
      <c r="B73" s="24" t="s">
        <v>37</v>
      </c>
      <c r="C73" s="23" t="s">
        <v>149</v>
      </c>
      <c r="D73" s="25" t="s">
        <v>651</v>
      </c>
      <c r="E73" s="24" t="s">
        <v>154</v>
      </c>
      <c r="F73" s="24" t="s">
        <v>69</v>
      </c>
      <c r="G73" s="12" t="s">
        <v>261</v>
      </c>
      <c r="H73" s="16">
        <v>18000</v>
      </c>
      <c r="I73" s="24" t="s">
        <v>413</v>
      </c>
      <c r="J73" s="24" t="s">
        <v>649</v>
      </c>
      <c r="K73" s="24" t="s">
        <v>168</v>
      </c>
      <c r="L73" s="15">
        <v>16799</v>
      </c>
      <c r="M73" s="16">
        <v>16799</v>
      </c>
      <c r="N73" s="35" t="s">
        <v>563</v>
      </c>
      <c r="O73" s="25" t="s">
        <v>220</v>
      </c>
      <c r="P73" s="24" t="s">
        <v>449</v>
      </c>
      <c r="Q73" s="20">
        <v>44859</v>
      </c>
      <c r="R73" s="20">
        <v>44890</v>
      </c>
    </row>
    <row r="74" spans="1:18" ht="65.25">
      <c r="A74" s="22">
        <v>2566</v>
      </c>
      <c r="B74" s="24" t="s">
        <v>37</v>
      </c>
      <c r="C74" s="23" t="s">
        <v>149</v>
      </c>
      <c r="D74" s="25" t="s">
        <v>651</v>
      </c>
      <c r="E74" s="24" t="s">
        <v>154</v>
      </c>
      <c r="F74" s="24" t="s">
        <v>69</v>
      </c>
      <c r="G74" s="12" t="s">
        <v>262</v>
      </c>
      <c r="H74" s="16">
        <v>32600</v>
      </c>
      <c r="I74" s="24" t="s">
        <v>413</v>
      </c>
      <c r="J74" s="24" t="s">
        <v>649</v>
      </c>
      <c r="K74" s="24" t="s">
        <v>168</v>
      </c>
      <c r="L74" s="15">
        <v>32528</v>
      </c>
      <c r="M74" s="16">
        <v>32528</v>
      </c>
      <c r="N74" s="35" t="s">
        <v>447</v>
      </c>
      <c r="O74" s="24" t="s">
        <v>234</v>
      </c>
      <c r="P74" s="24" t="s">
        <v>155</v>
      </c>
      <c r="Q74" s="20">
        <v>44859</v>
      </c>
      <c r="R74" s="20">
        <v>44890</v>
      </c>
    </row>
    <row r="75" spans="1:18" ht="65.25">
      <c r="A75" s="22">
        <v>2566</v>
      </c>
      <c r="B75" s="24" t="s">
        <v>37</v>
      </c>
      <c r="C75" s="23" t="s">
        <v>149</v>
      </c>
      <c r="D75" s="25" t="s">
        <v>651</v>
      </c>
      <c r="E75" s="24" t="s">
        <v>154</v>
      </c>
      <c r="F75" s="24" t="s">
        <v>69</v>
      </c>
      <c r="G75" s="12" t="s">
        <v>263</v>
      </c>
      <c r="H75" s="16">
        <v>14000</v>
      </c>
      <c r="I75" s="24" t="s">
        <v>413</v>
      </c>
      <c r="J75" s="24" t="s">
        <v>649</v>
      </c>
      <c r="K75" s="24" t="s">
        <v>168</v>
      </c>
      <c r="L75" s="15">
        <v>13910</v>
      </c>
      <c r="M75" s="16">
        <v>13910</v>
      </c>
      <c r="N75" s="35" t="s">
        <v>447</v>
      </c>
      <c r="O75" s="24" t="s">
        <v>234</v>
      </c>
      <c r="P75" s="24" t="s">
        <v>155</v>
      </c>
      <c r="Q75" s="20">
        <v>44859</v>
      </c>
      <c r="R75" s="20">
        <v>44890</v>
      </c>
    </row>
    <row r="76" spans="1:18" ht="108.75">
      <c r="A76" s="22">
        <v>2566</v>
      </c>
      <c r="B76" s="24" t="s">
        <v>37</v>
      </c>
      <c r="C76" s="23" t="s">
        <v>149</v>
      </c>
      <c r="D76" s="25" t="s">
        <v>651</v>
      </c>
      <c r="E76" s="24" t="s">
        <v>154</v>
      </c>
      <c r="F76" s="24" t="s">
        <v>69</v>
      </c>
      <c r="G76" s="12" t="s">
        <v>264</v>
      </c>
      <c r="H76" s="16">
        <v>15000</v>
      </c>
      <c r="I76" s="24" t="s">
        <v>413</v>
      </c>
      <c r="J76" s="24" t="s">
        <v>649</v>
      </c>
      <c r="K76" s="24" t="s">
        <v>168</v>
      </c>
      <c r="L76" s="15">
        <v>14980</v>
      </c>
      <c r="M76" s="16">
        <v>14980</v>
      </c>
      <c r="N76" s="35" t="s">
        <v>564</v>
      </c>
      <c r="O76" s="24" t="s">
        <v>467</v>
      </c>
      <c r="P76" s="24" t="s">
        <v>155</v>
      </c>
      <c r="Q76" s="20">
        <v>44859</v>
      </c>
      <c r="R76" s="20">
        <v>44890</v>
      </c>
    </row>
    <row r="77" spans="1:18" ht="108.75">
      <c r="A77" s="22">
        <v>2566</v>
      </c>
      <c r="B77" s="24" t="s">
        <v>37</v>
      </c>
      <c r="C77" s="23" t="s">
        <v>149</v>
      </c>
      <c r="D77" s="25" t="s">
        <v>651</v>
      </c>
      <c r="E77" s="24" t="s">
        <v>154</v>
      </c>
      <c r="F77" s="24" t="s">
        <v>69</v>
      </c>
      <c r="G77" s="12" t="s">
        <v>265</v>
      </c>
      <c r="H77" s="16">
        <v>15000</v>
      </c>
      <c r="I77" s="24" t="s">
        <v>413</v>
      </c>
      <c r="J77" s="24" t="s">
        <v>649</v>
      </c>
      <c r="K77" s="24" t="s">
        <v>168</v>
      </c>
      <c r="L77" s="15">
        <v>14980</v>
      </c>
      <c r="M77" s="16">
        <v>14980</v>
      </c>
      <c r="N77" s="35" t="s">
        <v>564</v>
      </c>
      <c r="O77" s="24" t="s">
        <v>467</v>
      </c>
      <c r="P77" s="24" t="s">
        <v>155</v>
      </c>
      <c r="Q77" s="20">
        <v>44859</v>
      </c>
      <c r="R77" s="20">
        <v>44890</v>
      </c>
    </row>
    <row r="78" spans="1:18" ht="65.25">
      <c r="A78" s="22">
        <v>2566</v>
      </c>
      <c r="B78" s="24" t="s">
        <v>37</v>
      </c>
      <c r="C78" s="23" t="s">
        <v>149</v>
      </c>
      <c r="D78" s="25" t="s">
        <v>651</v>
      </c>
      <c r="E78" s="24" t="s">
        <v>154</v>
      </c>
      <c r="F78" s="24" t="s">
        <v>69</v>
      </c>
      <c r="G78" s="12" t="s">
        <v>266</v>
      </c>
      <c r="H78" s="16">
        <v>1800</v>
      </c>
      <c r="I78" s="24" t="s">
        <v>413</v>
      </c>
      <c r="J78" s="24" t="s">
        <v>649</v>
      </c>
      <c r="K78" s="24" t="s">
        <v>168</v>
      </c>
      <c r="L78" s="15">
        <v>950.16</v>
      </c>
      <c r="M78" s="16">
        <v>950.16</v>
      </c>
      <c r="N78" s="35" t="s">
        <v>565</v>
      </c>
      <c r="O78" s="24" t="s">
        <v>468</v>
      </c>
      <c r="P78" s="24" t="s">
        <v>155</v>
      </c>
      <c r="Q78" s="20">
        <v>44861</v>
      </c>
      <c r="R78" s="20">
        <v>44892</v>
      </c>
    </row>
    <row r="79" spans="1:18" ht="65.25">
      <c r="A79" s="22">
        <v>2566</v>
      </c>
      <c r="B79" s="24" t="s">
        <v>37</v>
      </c>
      <c r="C79" s="23" t="s">
        <v>149</v>
      </c>
      <c r="D79" s="25" t="s">
        <v>651</v>
      </c>
      <c r="E79" s="24" t="s">
        <v>154</v>
      </c>
      <c r="F79" s="24" t="s">
        <v>69</v>
      </c>
      <c r="G79" s="12" t="s">
        <v>267</v>
      </c>
      <c r="H79" s="16">
        <v>6500</v>
      </c>
      <c r="I79" s="24" t="s">
        <v>413</v>
      </c>
      <c r="J79" s="24" t="s">
        <v>649</v>
      </c>
      <c r="K79" s="24" t="s">
        <v>168</v>
      </c>
      <c r="L79" s="15">
        <v>3338.4</v>
      </c>
      <c r="M79" s="16">
        <v>3338.4</v>
      </c>
      <c r="N79" s="35" t="s">
        <v>566</v>
      </c>
      <c r="O79" s="24" t="s">
        <v>470</v>
      </c>
      <c r="P79" s="24" t="s">
        <v>155</v>
      </c>
      <c r="Q79" s="20">
        <v>44861</v>
      </c>
      <c r="R79" s="20">
        <v>44892</v>
      </c>
    </row>
    <row r="80" spans="1:18" ht="87">
      <c r="A80" s="22">
        <v>2566</v>
      </c>
      <c r="B80" s="24" t="s">
        <v>37</v>
      </c>
      <c r="C80" s="23" t="s">
        <v>149</v>
      </c>
      <c r="D80" s="25" t="s">
        <v>651</v>
      </c>
      <c r="E80" s="24" t="s">
        <v>154</v>
      </c>
      <c r="F80" s="24" t="s">
        <v>69</v>
      </c>
      <c r="G80" s="12" t="s">
        <v>268</v>
      </c>
      <c r="H80" s="16">
        <v>36000</v>
      </c>
      <c r="I80" s="24" t="s">
        <v>413</v>
      </c>
      <c r="J80" s="24" t="s">
        <v>649</v>
      </c>
      <c r="K80" s="24" t="s">
        <v>168</v>
      </c>
      <c r="L80" s="15">
        <v>35952</v>
      </c>
      <c r="M80" s="16">
        <v>35952</v>
      </c>
      <c r="N80" s="35" t="s">
        <v>567</v>
      </c>
      <c r="O80" s="24" t="s">
        <v>171</v>
      </c>
      <c r="P80" s="24" t="s">
        <v>155</v>
      </c>
      <c r="Q80" s="20">
        <v>44861</v>
      </c>
      <c r="R80" s="20">
        <v>44892</v>
      </c>
    </row>
    <row r="81" spans="1:18" ht="65.25">
      <c r="A81" s="22">
        <v>2566</v>
      </c>
      <c r="B81" s="24" t="s">
        <v>37</v>
      </c>
      <c r="C81" s="23" t="s">
        <v>149</v>
      </c>
      <c r="D81" s="25" t="s">
        <v>651</v>
      </c>
      <c r="E81" s="24" t="s">
        <v>154</v>
      </c>
      <c r="F81" s="24" t="s">
        <v>69</v>
      </c>
      <c r="G81" s="12" t="s">
        <v>269</v>
      </c>
      <c r="H81" s="16">
        <v>6000</v>
      </c>
      <c r="I81" s="24" t="s">
        <v>413</v>
      </c>
      <c r="J81" s="24" t="s">
        <v>649</v>
      </c>
      <c r="K81" s="24" t="s">
        <v>168</v>
      </c>
      <c r="L81" s="15">
        <v>5307.2</v>
      </c>
      <c r="M81" s="16">
        <v>5307.2</v>
      </c>
      <c r="N81" s="35" t="s">
        <v>568</v>
      </c>
      <c r="O81" s="24" t="s">
        <v>471</v>
      </c>
      <c r="P81" s="24" t="s">
        <v>155</v>
      </c>
      <c r="Q81" s="20">
        <v>44865</v>
      </c>
      <c r="R81" s="20" t="s">
        <v>641</v>
      </c>
    </row>
    <row r="82" spans="1:18" ht="152.25">
      <c r="A82" s="22">
        <v>2566</v>
      </c>
      <c r="B82" s="24" t="s">
        <v>37</v>
      </c>
      <c r="C82" s="23" t="s">
        <v>149</v>
      </c>
      <c r="D82" s="25" t="s">
        <v>651</v>
      </c>
      <c r="E82" s="24" t="s">
        <v>154</v>
      </c>
      <c r="F82" s="24" t="s">
        <v>69</v>
      </c>
      <c r="G82" s="12" t="s">
        <v>270</v>
      </c>
      <c r="H82" s="16">
        <v>94000</v>
      </c>
      <c r="I82" s="24" t="s">
        <v>413</v>
      </c>
      <c r="J82" s="24" t="s">
        <v>649</v>
      </c>
      <c r="K82" s="24" t="s">
        <v>168</v>
      </c>
      <c r="L82" s="15">
        <v>93304</v>
      </c>
      <c r="M82" s="16">
        <v>93304</v>
      </c>
      <c r="N82" s="35" t="s">
        <v>439</v>
      </c>
      <c r="O82" s="24" t="s">
        <v>226</v>
      </c>
      <c r="P82" s="24" t="s">
        <v>155</v>
      </c>
      <c r="Q82" s="20">
        <v>44865</v>
      </c>
      <c r="R82" s="20" t="s">
        <v>642</v>
      </c>
    </row>
    <row r="83" spans="1:18" ht="130.5">
      <c r="A83" s="22">
        <v>2566</v>
      </c>
      <c r="B83" s="24" t="s">
        <v>37</v>
      </c>
      <c r="C83" s="23" t="s">
        <v>149</v>
      </c>
      <c r="D83" s="25" t="s">
        <v>651</v>
      </c>
      <c r="E83" s="24" t="s">
        <v>154</v>
      </c>
      <c r="F83" s="24" t="s">
        <v>69</v>
      </c>
      <c r="G83" s="12" t="s">
        <v>415</v>
      </c>
      <c r="H83" s="16">
        <v>14500</v>
      </c>
      <c r="I83" s="24" t="s">
        <v>413</v>
      </c>
      <c r="J83" s="24" t="s">
        <v>649</v>
      </c>
      <c r="K83" s="24" t="s">
        <v>168</v>
      </c>
      <c r="L83" s="15">
        <v>14124</v>
      </c>
      <c r="M83" s="16">
        <v>14124</v>
      </c>
      <c r="N83" s="35" t="s">
        <v>434</v>
      </c>
      <c r="O83" s="25" t="s">
        <v>220</v>
      </c>
      <c r="P83" s="24" t="s">
        <v>155</v>
      </c>
      <c r="Q83" s="20">
        <v>44874</v>
      </c>
      <c r="R83" s="20">
        <v>44904</v>
      </c>
    </row>
    <row r="84" spans="1:18" ht="108.75">
      <c r="A84" s="22">
        <v>2566</v>
      </c>
      <c r="B84" s="24" t="s">
        <v>37</v>
      </c>
      <c r="C84" s="23" t="s">
        <v>149</v>
      </c>
      <c r="D84" s="25" t="s">
        <v>651</v>
      </c>
      <c r="E84" s="24" t="s">
        <v>154</v>
      </c>
      <c r="F84" s="24" t="s">
        <v>69</v>
      </c>
      <c r="G84" s="12" t="s">
        <v>264</v>
      </c>
      <c r="H84" s="13">
        <v>15000</v>
      </c>
      <c r="I84" s="24" t="s">
        <v>413</v>
      </c>
      <c r="J84" s="24" t="s">
        <v>649</v>
      </c>
      <c r="K84" s="24" t="s">
        <v>168</v>
      </c>
      <c r="L84" s="42">
        <v>14980</v>
      </c>
      <c r="M84" s="13">
        <v>14980</v>
      </c>
      <c r="N84" s="35" t="s">
        <v>421</v>
      </c>
      <c r="O84" s="24" t="s">
        <v>467</v>
      </c>
      <c r="P84" s="24" t="s">
        <v>155</v>
      </c>
      <c r="Q84" s="20">
        <v>44859</v>
      </c>
      <c r="R84" s="20">
        <v>44890</v>
      </c>
    </row>
    <row r="85" spans="1:18" ht="108.75">
      <c r="A85" s="22">
        <v>2566</v>
      </c>
      <c r="B85" s="24" t="s">
        <v>37</v>
      </c>
      <c r="C85" s="23" t="s">
        <v>149</v>
      </c>
      <c r="D85" s="25" t="s">
        <v>651</v>
      </c>
      <c r="E85" s="24" t="s">
        <v>154</v>
      </c>
      <c r="F85" s="24" t="s">
        <v>69</v>
      </c>
      <c r="G85" s="12" t="s">
        <v>265</v>
      </c>
      <c r="H85" s="13">
        <v>15000</v>
      </c>
      <c r="I85" s="24" t="s">
        <v>413</v>
      </c>
      <c r="J85" s="24" t="s">
        <v>649</v>
      </c>
      <c r="K85" s="24" t="s">
        <v>168</v>
      </c>
      <c r="L85" s="42">
        <v>14980</v>
      </c>
      <c r="M85" s="13">
        <v>14980</v>
      </c>
      <c r="N85" s="35" t="s">
        <v>564</v>
      </c>
      <c r="O85" s="24" t="s">
        <v>467</v>
      </c>
      <c r="P85" s="24" t="s">
        <v>155</v>
      </c>
      <c r="Q85" s="20">
        <v>44859</v>
      </c>
      <c r="R85" s="20">
        <v>44859</v>
      </c>
    </row>
    <row r="86" spans="1:18" ht="108.75">
      <c r="A86" s="22">
        <v>2566</v>
      </c>
      <c r="B86" s="24" t="s">
        <v>37</v>
      </c>
      <c r="C86" s="23" t="s">
        <v>149</v>
      </c>
      <c r="D86" s="25" t="s">
        <v>651</v>
      </c>
      <c r="E86" s="24" t="s">
        <v>154</v>
      </c>
      <c r="F86" s="24" t="s">
        <v>69</v>
      </c>
      <c r="G86" s="12" t="s">
        <v>271</v>
      </c>
      <c r="H86" s="13">
        <v>46000</v>
      </c>
      <c r="I86" s="24" t="s">
        <v>413</v>
      </c>
      <c r="J86" s="24" t="s">
        <v>649</v>
      </c>
      <c r="K86" s="24" t="s">
        <v>168</v>
      </c>
      <c r="L86" s="42">
        <v>46000</v>
      </c>
      <c r="M86" s="13">
        <v>46000</v>
      </c>
      <c r="N86" s="35" t="s">
        <v>569</v>
      </c>
      <c r="O86" s="24" t="s">
        <v>472</v>
      </c>
      <c r="P86" s="24" t="s">
        <v>155</v>
      </c>
      <c r="Q86" s="21">
        <v>44859</v>
      </c>
      <c r="R86" s="20">
        <v>44859</v>
      </c>
    </row>
    <row r="87" spans="1:18" ht="108.75">
      <c r="A87" s="22">
        <v>2566</v>
      </c>
      <c r="B87" s="24" t="s">
        <v>37</v>
      </c>
      <c r="C87" s="23" t="s">
        <v>149</v>
      </c>
      <c r="D87" s="25" t="s">
        <v>651</v>
      </c>
      <c r="E87" s="24" t="s">
        <v>154</v>
      </c>
      <c r="F87" s="24" t="s">
        <v>69</v>
      </c>
      <c r="G87" s="12" t="s">
        <v>272</v>
      </c>
      <c r="H87" s="16">
        <v>11000</v>
      </c>
      <c r="I87" s="24" t="s">
        <v>413</v>
      </c>
      <c r="J87" s="24" t="s">
        <v>649</v>
      </c>
      <c r="K87" s="24" t="s">
        <v>168</v>
      </c>
      <c r="L87" s="15">
        <v>10165</v>
      </c>
      <c r="M87" s="16">
        <v>10165</v>
      </c>
      <c r="N87" s="35" t="s">
        <v>570</v>
      </c>
      <c r="O87" s="24" t="s">
        <v>473</v>
      </c>
      <c r="P87" s="24" t="s">
        <v>155</v>
      </c>
      <c r="Q87" s="20">
        <v>44880</v>
      </c>
      <c r="R87" s="20">
        <v>44910</v>
      </c>
    </row>
    <row r="88" spans="1:18" ht="65.25">
      <c r="A88" s="22">
        <v>2566</v>
      </c>
      <c r="B88" s="24" t="s">
        <v>37</v>
      </c>
      <c r="C88" s="23" t="s">
        <v>149</v>
      </c>
      <c r="D88" s="25" t="s">
        <v>651</v>
      </c>
      <c r="E88" s="24" t="s">
        <v>154</v>
      </c>
      <c r="F88" s="24" t="s">
        <v>69</v>
      </c>
      <c r="G88" s="12" t="s">
        <v>273</v>
      </c>
      <c r="H88" s="16">
        <v>78000</v>
      </c>
      <c r="I88" s="24" t="s">
        <v>413</v>
      </c>
      <c r="J88" s="24" t="s">
        <v>649</v>
      </c>
      <c r="K88" s="24" t="s">
        <v>168</v>
      </c>
      <c r="L88" s="15">
        <v>77675.58</v>
      </c>
      <c r="M88" s="16">
        <v>77675.58</v>
      </c>
      <c r="N88" s="35" t="s">
        <v>432</v>
      </c>
      <c r="O88" s="24" t="s">
        <v>474</v>
      </c>
      <c r="P88" s="24" t="s">
        <v>155</v>
      </c>
      <c r="Q88" s="20">
        <v>44880</v>
      </c>
      <c r="R88" s="20">
        <v>44910</v>
      </c>
    </row>
    <row r="89" spans="1:18" ht="65.25">
      <c r="A89" s="22">
        <v>2566</v>
      </c>
      <c r="B89" s="24" t="s">
        <v>37</v>
      </c>
      <c r="C89" s="23" t="s">
        <v>149</v>
      </c>
      <c r="D89" s="25" t="s">
        <v>651</v>
      </c>
      <c r="E89" s="24" t="s">
        <v>154</v>
      </c>
      <c r="F89" s="24" t="s">
        <v>69</v>
      </c>
      <c r="G89" s="12" t="s">
        <v>274</v>
      </c>
      <c r="H89" s="16">
        <v>69550</v>
      </c>
      <c r="I89" s="24" t="s">
        <v>413</v>
      </c>
      <c r="J89" s="24" t="s">
        <v>649</v>
      </c>
      <c r="K89" s="24" t="s">
        <v>168</v>
      </c>
      <c r="L89" s="15">
        <v>69550</v>
      </c>
      <c r="M89" s="16">
        <v>69550</v>
      </c>
      <c r="N89" s="35" t="s">
        <v>571</v>
      </c>
      <c r="O89" s="24" t="s">
        <v>475</v>
      </c>
      <c r="P89" s="24" t="s">
        <v>155</v>
      </c>
      <c r="Q89" s="20">
        <v>44880</v>
      </c>
      <c r="R89" s="20">
        <v>44880</v>
      </c>
    </row>
    <row r="90" spans="1:18" ht="108.75">
      <c r="A90" s="22">
        <v>2566</v>
      </c>
      <c r="B90" s="24" t="s">
        <v>37</v>
      </c>
      <c r="C90" s="23" t="s">
        <v>149</v>
      </c>
      <c r="D90" s="25" t="s">
        <v>651</v>
      </c>
      <c r="E90" s="24" t="s">
        <v>154</v>
      </c>
      <c r="F90" s="24" t="s">
        <v>69</v>
      </c>
      <c r="G90" s="12" t="s">
        <v>275</v>
      </c>
      <c r="H90" s="13">
        <v>90000</v>
      </c>
      <c r="I90" s="24" t="s">
        <v>413</v>
      </c>
      <c r="J90" s="24" t="s">
        <v>649</v>
      </c>
      <c r="K90" s="24" t="s">
        <v>168</v>
      </c>
      <c r="L90" s="42">
        <v>85386</v>
      </c>
      <c r="M90" s="13">
        <v>85386</v>
      </c>
      <c r="N90" s="35" t="s">
        <v>447</v>
      </c>
      <c r="O90" s="24" t="s">
        <v>234</v>
      </c>
      <c r="P90" s="24" t="s">
        <v>155</v>
      </c>
      <c r="Q90" s="21">
        <v>44874</v>
      </c>
      <c r="R90" s="21">
        <v>44904</v>
      </c>
    </row>
    <row r="91" spans="1:18" ht="108.75">
      <c r="A91" s="22">
        <v>2566</v>
      </c>
      <c r="B91" s="24" t="s">
        <v>37</v>
      </c>
      <c r="C91" s="23" t="s">
        <v>149</v>
      </c>
      <c r="D91" s="25" t="s">
        <v>651</v>
      </c>
      <c r="E91" s="24" t="s">
        <v>154</v>
      </c>
      <c r="F91" s="24" t="s">
        <v>69</v>
      </c>
      <c r="G91" s="12" t="s">
        <v>276</v>
      </c>
      <c r="H91" s="16">
        <v>12840</v>
      </c>
      <c r="I91" s="24" t="s">
        <v>413</v>
      </c>
      <c r="J91" s="24" t="s">
        <v>649</v>
      </c>
      <c r="K91" s="24" t="s">
        <v>168</v>
      </c>
      <c r="L91" s="15">
        <v>12840</v>
      </c>
      <c r="M91" s="16">
        <v>12840</v>
      </c>
      <c r="N91" s="35" t="s">
        <v>572</v>
      </c>
      <c r="O91" s="24" t="s">
        <v>476</v>
      </c>
      <c r="P91" s="24" t="s">
        <v>155</v>
      </c>
      <c r="Q91" s="20">
        <v>44887</v>
      </c>
      <c r="R91" s="20">
        <v>44917</v>
      </c>
    </row>
    <row r="92" spans="1:18" ht="65.25">
      <c r="A92" s="22">
        <v>2566</v>
      </c>
      <c r="B92" s="24" t="s">
        <v>37</v>
      </c>
      <c r="C92" s="23" t="s">
        <v>149</v>
      </c>
      <c r="D92" s="25" t="s">
        <v>651</v>
      </c>
      <c r="E92" s="24" t="s">
        <v>154</v>
      </c>
      <c r="F92" s="24" t="s">
        <v>69</v>
      </c>
      <c r="G92" s="12" t="s">
        <v>277</v>
      </c>
      <c r="H92" s="14">
        <v>5400</v>
      </c>
      <c r="I92" s="24" t="s">
        <v>413</v>
      </c>
      <c r="J92" s="24" t="s">
        <v>649</v>
      </c>
      <c r="K92" s="24" t="s">
        <v>168</v>
      </c>
      <c r="L92" s="42">
        <v>4922</v>
      </c>
      <c r="M92" s="13">
        <v>4922</v>
      </c>
      <c r="N92" s="35" t="s">
        <v>573</v>
      </c>
      <c r="O92" s="24" t="s">
        <v>477</v>
      </c>
      <c r="P92" s="24" t="s">
        <v>155</v>
      </c>
      <c r="Q92" s="20">
        <v>44890</v>
      </c>
      <c r="R92" s="20">
        <v>44920</v>
      </c>
    </row>
    <row r="93" spans="1:18" ht="130.5">
      <c r="A93" s="22">
        <v>2566</v>
      </c>
      <c r="B93" s="24" t="s">
        <v>37</v>
      </c>
      <c r="C93" s="23" t="s">
        <v>149</v>
      </c>
      <c r="D93" s="25" t="s">
        <v>651</v>
      </c>
      <c r="E93" s="24" t="s">
        <v>154</v>
      </c>
      <c r="F93" s="24" t="s">
        <v>69</v>
      </c>
      <c r="G93" s="12" t="s">
        <v>278</v>
      </c>
      <c r="H93" s="13">
        <v>27000</v>
      </c>
      <c r="I93" s="24" t="s">
        <v>413</v>
      </c>
      <c r="J93" s="24" t="s">
        <v>649</v>
      </c>
      <c r="K93" s="24" t="s">
        <v>168</v>
      </c>
      <c r="L93" s="42">
        <v>26750</v>
      </c>
      <c r="M93" s="13">
        <v>26750</v>
      </c>
      <c r="N93" s="35" t="s">
        <v>574</v>
      </c>
      <c r="O93" s="24" t="s">
        <v>478</v>
      </c>
      <c r="P93" s="24" t="s">
        <v>155</v>
      </c>
      <c r="Q93" s="21">
        <v>44890</v>
      </c>
      <c r="R93" s="21">
        <v>44920</v>
      </c>
    </row>
    <row r="94" spans="1:18" ht="108.75">
      <c r="A94" s="22">
        <v>2566</v>
      </c>
      <c r="B94" s="24" t="s">
        <v>37</v>
      </c>
      <c r="C94" s="23" t="s">
        <v>149</v>
      </c>
      <c r="D94" s="25" t="s">
        <v>651</v>
      </c>
      <c r="E94" s="24" t="s">
        <v>154</v>
      </c>
      <c r="F94" s="24" t="s">
        <v>69</v>
      </c>
      <c r="G94" s="12" t="s">
        <v>279</v>
      </c>
      <c r="H94" s="13">
        <v>11000</v>
      </c>
      <c r="I94" s="24" t="s">
        <v>413</v>
      </c>
      <c r="J94" s="24" t="s">
        <v>649</v>
      </c>
      <c r="K94" s="24" t="s">
        <v>168</v>
      </c>
      <c r="L94" s="42">
        <v>10165</v>
      </c>
      <c r="M94" s="13">
        <v>10165</v>
      </c>
      <c r="N94" s="35" t="s">
        <v>570</v>
      </c>
      <c r="O94" s="24" t="s">
        <v>473</v>
      </c>
      <c r="P94" s="24" t="s">
        <v>155</v>
      </c>
      <c r="Q94" s="21">
        <v>44880</v>
      </c>
      <c r="R94" s="21">
        <v>44910</v>
      </c>
    </row>
    <row r="95" spans="1:18" ht="65.25">
      <c r="A95" s="22">
        <v>2566</v>
      </c>
      <c r="B95" s="24" t="s">
        <v>37</v>
      </c>
      <c r="C95" s="23" t="s">
        <v>149</v>
      </c>
      <c r="D95" s="25" t="s">
        <v>651</v>
      </c>
      <c r="E95" s="24" t="s">
        <v>154</v>
      </c>
      <c r="F95" s="24" t="s">
        <v>69</v>
      </c>
      <c r="G95" s="12" t="s">
        <v>280</v>
      </c>
      <c r="H95" s="14">
        <v>25300</v>
      </c>
      <c r="I95" s="24" t="s">
        <v>413</v>
      </c>
      <c r="J95" s="24" t="s">
        <v>649</v>
      </c>
      <c r="K95" s="24" t="s">
        <v>168</v>
      </c>
      <c r="L95" s="42">
        <v>24931</v>
      </c>
      <c r="M95" s="13">
        <v>24931</v>
      </c>
      <c r="N95" s="35" t="s">
        <v>575</v>
      </c>
      <c r="O95" s="24" t="s">
        <v>479</v>
      </c>
      <c r="P95" s="24" t="s">
        <v>155</v>
      </c>
      <c r="Q95" s="20">
        <v>44896</v>
      </c>
      <c r="R95" s="20">
        <v>44927</v>
      </c>
    </row>
    <row r="96" spans="1:18" ht="65.25">
      <c r="A96" s="22">
        <v>2566</v>
      </c>
      <c r="B96" s="24" t="s">
        <v>37</v>
      </c>
      <c r="C96" s="23" t="s">
        <v>149</v>
      </c>
      <c r="D96" s="25" t="s">
        <v>651</v>
      </c>
      <c r="E96" s="24" t="s">
        <v>154</v>
      </c>
      <c r="F96" s="24" t="s">
        <v>69</v>
      </c>
      <c r="G96" s="12" t="s">
        <v>281</v>
      </c>
      <c r="H96" s="14">
        <f>8050+3150+1580+550+810+710+240</f>
        <v>15090</v>
      </c>
      <c r="I96" s="24" t="s">
        <v>413</v>
      </c>
      <c r="J96" s="24" t="s">
        <v>649</v>
      </c>
      <c r="K96" s="24" t="s">
        <v>168</v>
      </c>
      <c r="L96" s="42">
        <v>11489.56</v>
      </c>
      <c r="M96" s="13">
        <v>11489.56</v>
      </c>
      <c r="N96" s="35" t="s">
        <v>576</v>
      </c>
      <c r="O96" s="24" t="s">
        <v>480</v>
      </c>
      <c r="P96" s="24" t="s">
        <v>155</v>
      </c>
      <c r="Q96" s="20">
        <v>44902</v>
      </c>
      <c r="R96" s="20">
        <v>44933</v>
      </c>
    </row>
    <row r="97" spans="1:18" ht="65.25">
      <c r="A97" s="22">
        <v>2566</v>
      </c>
      <c r="B97" s="24" t="s">
        <v>37</v>
      </c>
      <c r="C97" s="23" t="s">
        <v>149</v>
      </c>
      <c r="D97" s="25" t="s">
        <v>651</v>
      </c>
      <c r="E97" s="24" t="s">
        <v>154</v>
      </c>
      <c r="F97" s="24" t="s">
        <v>69</v>
      </c>
      <c r="G97" s="12" t="s">
        <v>282</v>
      </c>
      <c r="H97" s="14">
        <f>680+1610+5660</f>
        <v>7950</v>
      </c>
      <c r="I97" s="24" t="s">
        <v>413</v>
      </c>
      <c r="J97" s="24" t="s">
        <v>649</v>
      </c>
      <c r="K97" s="24" t="s">
        <v>168</v>
      </c>
      <c r="L97" s="42">
        <v>4754.01</v>
      </c>
      <c r="M97" s="13">
        <v>4754.01</v>
      </c>
      <c r="N97" s="35" t="s">
        <v>577</v>
      </c>
      <c r="O97" s="24" t="s">
        <v>481</v>
      </c>
      <c r="P97" s="24" t="s">
        <v>155</v>
      </c>
      <c r="Q97" s="20">
        <v>44902</v>
      </c>
      <c r="R97" s="20">
        <v>44933</v>
      </c>
    </row>
    <row r="98" spans="1:18" ht="65.25">
      <c r="A98" s="22">
        <v>2566</v>
      </c>
      <c r="B98" s="24" t="s">
        <v>37</v>
      </c>
      <c r="C98" s="23" t="s">
        <v>149</v>
      </c>
      <c r="D98" s="25" t="s">
        <v>651</v>
      </c>
      <c r="E98" s="24" t="s">
        <v>154</v>
      </c>
      <c r="F98" s="24" t="s">
        <v>69</v>
      </c>
      <c r="G98" s="12" t="s">
        <v>283</v>
      </c>
      <c r="H98" s="14">
        <f>2630+47000</f>
        <v>49630</v>
      </c>
      <c r="I98" s="24" t="s">
        <v>413</v>
      </c>
      <c r="J98" s="24" t="s">
        <v>649</v>
      </c>
      <c r="K98" s="24" t="s">
        <v>168</v>
      </c>
      <c r="L98" s="42">
        <v>37985</v>
      </c>
      <c r="M98" s="13">
        <v>37985</v>
      </c>
      <c r="N98" s="35" t="s">
        <v>578</v>
      </c>
      <c r="O98" s="24" t="s">
        <v>482</v>
      </c>
      <c r="P98" s="24" t="s">
        <v>155</v>
      </c>
      <c r="Q98" s="20">
        <v>44902</v>
      </c>
      <c r="R98" s="20">
        <v>44933</v>
      </c>
    </row>
    <row r="99" spans="1:18" ht="65.25">
      <c r="A99" s="22">
        <v>2566</v>
      </c>
      <c r="B99" s="24" t="s">
        <v>37</v>
      </c>
      <c r="C99" s="23" t="s">
        <v>149</v>
      </c>
      <c r="D99" s="25" t="s">
        <v>651</v>
      </c>
      <c r="E99" s="24" t="s">
        <v>154</v>
      </c>
      <c r="F99" s="24" t="s">
        <v>69</v>
      </c>
      <c r="G99" s="12" t="s">
        <v>284</v>
      </c>
      <c r="H99" s="14">
        <f>51000+16100</f>
        <v>67100</v>
      </c>
      <c r="I99" s="24" t="s">
        <v>413</v>
      </c>
      <c r="J99" s="24" t="s">
        <v>649</v>
      </c>
      <c r="K99" s="24" t="s">
        <v>168</v>
      </c>
      <c r="L99" s="42">
        <v>30507.84</v>
      </c>
      <c r="M99" s="13">
        <v>30507.84</v>
      </c>
      <c r="N99" s="39" t="s">
        <v>565</v>
      </c>
      <c r="O99" s="24" t="s">
        <v>468</v>
      </c>
      <c r="P99" s="24" t="s">
        <v>155</v>
      </c>
      <c r="Q99" s="20">
        <v>44930</v>
      </c>
      <c r="R99" s="20">
        <v>44961</v>
      </c>
    </row>
    <row r="100" spans="1:18" ht="65.25">
      <c r="A100" s="22">
        <v>2566</v>
      </c>
      <c r="B100" s="24" t="s">
        <v>37</v>
      </c>
      <c r="C100" s="23" t="s">
        <v>149</v>
      </c>
      <c r="D100" s="25" t="s">
        <v>651</v>
      </c>
      <c r="E100" s="24" t="s">
        <v>154</v>
      </c>
      <c r="F100" s="24" t="s">
        <v>69</v>
      </c>
      <c r="G100" s="12" t="s">
        <v>285</v>
      </c>
      <c r="H100" s="14">
        <v>4000</v>
      </c>
      <c r="I100" s="24" t="s">
        <v>413</v>
      </c>
      <c r="J100" s="24" t="s">
        <v>649</v>
      </c>
      <c r="K100" s="24" t="s">
        <v>168</v>
      </c>
      <c r="L100" s="42">
        <v>3705</v>
      </c>
      <c r="M100" s="13">
        <v>3705</v>
      </c>
      <c r="N100" s="34" t="s">
        <v>579</v>
      </c>
      <c r="O100" s="24" t="s">
        <v>483</v>
      </c>
      <c r="P100" s="24" t="s">
        <v>155</v>
      </c>
      <c r="Q100" s="20">
        <v>44930</v>
      </c>
      <c r="R100" s="20">
        <v>44961</v>
      </c>
    </row>
    <row r="101" spans="1:18" ht="108.75">
      <c r="A101" s="22">
        <v>2566</v>
      </c>
      <c r="B101" s="24" t="s">
        <v>37</v>
      </c>
      <c r="C101" s="23" t="s">
        <v>149</v>
      </c>
      <c r="D101" s="25" t="s">
        <v>651</v>
      </c>
      <c r="E101" s="24" t="s">
        <v>154</v>
      </c>
      <c r="F101" s="24" t="s">
        <v>69</v>
      </c>
      <c r="G101" s="12" t="s">
        <v>286</v>
      </c>
      <c r="H101" s="14">
        <v>2700</v>
      </c>
      <c r="I101" s="24" t="s">
        <v>413</v>
      </c>
      <c r="J101" s="24" t="s">
        <v>649</v>
      </c>
      <c r="K101" s="24" t="s">
        <v>168</v>
      </c>
      <c r="L101" s="42">
        <v>2675</v>
      </c>
      <c r="M101" s="13">
        <v>2675</v>
      </c>
      <c r="N101" s="34" t="s">
        <v>580</v>
      </c>
      <c r="O101" s="24" t="s">
        <v>484</v>
      </c>
      <c r="P101" s="24" t="s">
        <v>155</v>
      </c>
      <c r="Q101" s="20">
        <v>44930</v>
      </c>
      <c r="R101" s="20">
        <v>44961</v>
      </c>
    </row>
    <row r="102" spans="1:18" ht="65.25">
      <c r="A102" s="22">
        <v>2566</v>
      </c>
      <c r="B102" s="24" t="s">
        <v>37</v>
      </c>
      <c r="C102" s="23" t="s">
        <v>149</v>
      </c>
      <c r="D102" s="25" t="s">
        <v>651</v>
      </c>
      <c r="E102" s="24" t="s">
        <v>154</v>
      </c>
      <c r="F102" s="24" t="s">
        <v>69</v>
      </c>
      <c r="G102" s="12" t="s">
        <v>287</v>
      </c>
      <c r="H102" s="14">
        <v>1500</v>
      </c>
      <c r="I102" s="24" t="s">
        <v>413</v>
      </c>
      <c r="J102" s="24" t="s">
        <v>649</v>
      </c>
      <c r="K102" s="24" t="s">
        <v>168</v>
      </c>
      <c r="L102" s="42">
        <v>802.5</v>
      </c>
      <c r="M102" s="13">
        <v>802.5</v>
      </c>
      <c r="N102" s="39" t="s">
        <v>581</v>
      </c>
      <c r="O102" s="24" t="s">
        <v>485</v>
      </c>
      <c r="P102" s="24" t="s">
        <v>155</v>
      </c>
      <c r="Q102" s="20">
        <v>44930</v>
      </c>
      <c r="R102" s="20">
        <v>44961</v>
      </c>
    </row>
    <row r="103" spans="1:18" ht="65.25">
      <c r="A103" s="22">
        <v>2566</v>
      </c>
      <c r="B103" s="24" t="s">
        <v>37</v>
      </c>
      <c r="C103" s="23" t="s">
        <v>149</v>
      </c>
      <c r="D103" s="25" t="s">
        <v>651</v>
      </c>
      <c r="E103" s="24" t="s">
        <v>154</v>
      </c>
      <c r="F103" s="24" t="s">
        <v>69</v>
      </c>
      <c r="G103" s="12" t="s">
        <v>288</v>
      </c>
      <c r="H103" s="14">
        <v>2700</v>
      </c>
      <c r="I103" s="24" t="s">
        <v>413</v>
      </c>
      <c r="J103" s="24" t="s">
        <v>649</v>
      </c>
      <c r="K103" s="24" t="s">
        <v>168</v>
      </c>
      <c r="L103" s="42">
        <v>930.9</v>
      </c>
      <c r="M103" s="13">
        <v>930.9</v>
      </c>
      <c r="N103" s="34" t="s">
        <v>582</v>
      </c>
      <c r="O103" s="24" t="s">
        <v>486</v>
      </c>
      <c r="P103" s="24" t="s">
        <v>155</v>
      </c>
      <c r="Q103" s="20">
        <v>44930</v>
      </c>
      <c r="R103" s="20">
        <v>44961</v>
      </c>
    </row>
    <row r="104" spans="1:18" ht="87">
      <c r="A104" s="22">
        <v>2566</v>
      </c>
      <c r="B104" s="24" t="s">
        <v>37</v>
      </c>
      <c r="C104" s="23" t="s">
        <v>149</v>
      </c>
      <c r="D104" s="25" t="s">
        <v>651</v>
      </c>
      <c r="E104" s="24" t="s">
        <v>154</v>
      </c>
      <c r="F104" s="24" t="s">
        <v>69</v>
      </c>
      <c r="G104" s="12" t="s">
        <v>289</v>
      </c>
      <c r="H104" s="14">
        <v>6400</v>
      </c>
      <c r="I104" s="24" t="s">
        <v>413</v>
      </c>
      <c r="J104" s="24" t="s">
        <v>649</v>
      </c>
      <c r="K104" s="24" t="s">
        <v>168</v>
      </c>
      <c r="L104" s="42">
        <v>5885</v>
      </c>
      <c r="M104" s="13">
        <v>5885</v>
      </c>
      <c r="N104" s="34" t="s">
        <v>583</v>
      </c>
      <c r="O104" s="24" t="s">
        <v>487</v>
      </c>
      <c r="P104" s="24" t="s">
        <v>155</v>
      </c>
      <c r="Q104" s="20">
        <v>44930</v>
      </c>
      <c r="R104" s="20">
        <v>44961</v>
      </c>
    </row>
    <row r="105" spans="1:18" ht="65.25">
      <c r="A105" s="22">
        <v>2566</v>
      </c>
      <c r="B105" s="24" t="s">
        <v>37</v>
      </c>
      <c r="C105" s="23" t="s">
        <v>149</v>
      </c>
      <c r="D105" s="25" t="s">
        <v>651</v>
      </c>
      <c r="E105" s="24" t="s">
        <v>154</v>
      </c>
      <c r="F105" s="24" t="s">
        <v>69</v>
      </c>
      <c r="G105" s="12" t="s">
        <v>290</v>
      </c>
      <c r="H105" s="14">
        <v>23000</v>
      </c>
      <c r="I105" s="24" t="s">
        <v>413</v>
      </c>
      <c r="J105" s="24" t="s">
        <v>649</v>
      </c>
      <c r="K105" s="24" t="s">
        <v>168</v>
      </c>
      <c r="L105" s="42">
        <v>15345.94</v>
      </c>
      <c r="M105" s="13">
        <v>15345.94</v>
      </c>
      <c r="N105" s="34" t="s">
        <v>584</v>
      </c>
      <c r="O105" s="24" t="s">
        <v>488</v>
      </c>
      <c r="P105" s="24" t="s">
        <v>155</v>
      </c>
      <c r="Q105" s="20">
        <v>44930</v>
      </c>
      <c r="R105" s="20">
        <v>44961</v>
      </c>
    </row>
    <row r="106" spans="1:18" ht="87">
      <c r="A106" s="22">
        <v>2566</v>
      </c>
      <c r="B106" s="24" t="s">
        <v>37</v>
      </c>
      <c r="C106" s="23" t="s">
        <v>149</v>
      </c>
      <c r="D106" s="25" t="s">
        <v>651</v>
      </c>
      <c r="E106" s="24" t="s">
        <v>154</v>
      </c>
      <c r="F106" s="24" t="s">
        <v>69</v>
      </c>
      <c r="G106" s="12" t="s">
        <v>291</v>
      </c>
      <c r="H106" s="14">
        <v>10000</v>
      </c>
      <c r="I106" s="24" t="s">
        <v>413</v>
      </c>
      <c r="J106" s="24" t="s">
        <v>649</v>
      </c>
      <c r="K106" s="24" t="s">
        <v>168</v>
      </c>
      <c r="L106" s="42">
        <v>9630</v>
      </c>
      <c r="M106" s="13">
        <v>9630</v>
      </c>
      <c r="N106" s="34" t="s">
        <v>585</v>
      </c>
      <c r="O106" s="24" t="s">
        <v>489</v>
      </c>
      <c r="P106" s="24" t="s">
        <v>155</v>
      </c>
      <c r="Q106" s="20">
        <v>44937</v>
      </c>
      <c r="R106" s="20">
        <v>44968</v>
      </c>
    </row>
    <row r="107" spans="1:18" ht="87">
      <c r="A107" s="22">
        <v>2566</v>
      </c>
      <c r="B107" s="24" t="s">
        <v>37</v>
      </c>
      <c r="C107" s="23" t="s">
        <v>149</v>
      </c>
      <c r="D107" s="25" t="s">
        <v>651</v>
      </c>
      <c r="E107" s="24" t="s">
        <v>154</v>
      </c>
      <c r="F107" s="24" t="s">
        <v>69</v>
      </c>
      <c r="G107" s="12" t="s">
        <v>292</v>
      </c>
      <c r="H107" s="14">
        <v>14000</v>
      </c>
      <c r="I107" s="24" t="s">
        <v>413</v>
      </c>
      <c r="J107" s="24" t="s">
        <v>649</v>
      </c>
      <c r="K107" s="24" t="s">
        <v>168</v>
      </c>
      <c r="L107" s="42">
        <v>9095</v>
      </c>
      <c r="M107" s="13">
        <v>9095</v>
      </c>
      <c r="N107" s="34" t="s">
        <v>433</v>
      </c>
      <c r="O107" s="24" t="s">
        <v>194</v>
      </c>
      <c r="P107" s="24" t="s">
        <v>155</v>
      </c>
      <c r="Q107" s="20">
        <v>44937</v>
      </c>
      <c r="R107" s="20">
        <v>44968</v>
      </c>
    </row>
    <row r="108" spans="1:18" ht="65.25">
      <c r="A108" s="22">
        <v>2566</v>
      </c>
      <c r="B108" s="24" t="s">
        <v>37</v>
      </c>
      <c r="C108" s="23" t="s">
        <v>149</v>
      </c>
      <c r="D108" s="25" t="s">
        <v>651</v>
      </c>
      <c r="E108" s="24" t="s">
        <v>154</v>
      </c>
      <c r="F108" s="24" t="s">
        <v>69</v>
      </c>
      <c r="G108" s="12" t="s">
        <v>293</v>
      </c>
      <c r="H108" s="14">
        <v>14980</v>
      </c>
      <c r="I108" s="24" t="s">
        <v>413</v>
      </c>
      <c r="J108" s="24" t="s">
        <v>649</v>
      </c>
      <c r="K108" s="24" t="s">
        <v>168</v>
      </c>
      <c r="L108" s="42">
        <v>14980</v>
      </c>
      <c r="M108" s="13">
        <v>14980</v>
      </c>
      <c r="N108" s="34" t="s">
        <v>586</v>
      </c>
      <c r="O108" s="24" t="s">
        <v>490</v>
      </c>
      <c r="P108" s="24" t="s">
        <v>155</v>
      </c>
      <c r="Q108" s="20">
        <v>44937</v>
      </c>
      <c r="R108" s="20">
        <v>44968</v>
      </c>
    </row>
    <row r="109" spans="1:18" ht="65.25">
      <c r="A109" s="22">
        <v>2566</v>
      </c>
      <c r="B109" s="24" t="s">
        <v>37</v>
      </c>
      <c r="C109" s="23" t="s">
        <v>149</v>
      </c>
      <c r="D109" s="25" t="s">
        <v>651</v>
      </c>
      <c r="E109" s="24" t="s">
        <v>154</v>
      </c>
      <c r="F109" s="24" t="s">
        <v>69</v>
      </c>
      <c r="G109" s="12" t="s">
        <v>294</v>
      </c>
      <c r="H109" s="14">
        <v>20400</v>
      </c>
      <c r="I109" s="24" t="s">
        <v>413</v>
      </c>
      <c r="J109" s="24" t="s">
        <v>649</v>
      </c>
      <c r="K109" s="24" t="s">
        <v>168</v>
      </c>
      <c r="L109" s="42">
        <v>20330</v>
      </c>
      <c r="M109" s="13">
        <v>20330</v>
      </c>
      <c r="N109" s="34" t="s">
        <v>567</v>
      </c>
      <c r="O109" s="24" t="s">
        <v>171</v>
      </c>
      <c r="P109" s="24" t="s">
        <v>155</v>
      </c>
      <c r="Q109" s="20">
        <v>44937</v>
      </c>
      <c r="R109" s="20">
        <v>44968</v>
      </c>
    </row>
    <row r="110" spans="1:18" ht="65.25">
      <c r="A110" s="22">
        <v>2566</v>
      </c>
      <c r="B110" s="24" t="s">
        <v>37</v>
      </c>
      <c r="C110" s="23" t="s">
        <v>149</v>
      </c>
      <c r="D110" s="25" t="s">
        <v>651</v>
      </c>
      <c r="E110" s="24" t="s">
        <v>154</v>
      </c>
      <c r="F110" s="24" t="s">
        <v>69</v>
      </c>
      <c r="G110" s="12" t="s">
        <v>295</v>
      </c>
      <c r="H110" s="14">
        <v>63943.2</v>
      </c>
      <c r="I110" s="24" t="s">
        <v>413</v>
      </c>
      <c r="J110" s="24" t="s">
        <v>649</v>
      </c>
      <c r="K110" s="24" t="s">
        <v>168</v>
      </c>
      <c r="L110" s="42">
        <v>63943.2</v>
      </c>
      <c r="M110" s="13">
        <v>63943.2</v>
      </c>
      <c r="N110" s="34" t="s">
        <v>587</v>
      </c>
      <c r="O110" s="24" t="s">
        <v>491</v>
      </c>
      <c r="P110" s="24" t="s">
        <v>155</v>
      </c>
      <c r="Q110" s="20">
        <v>44943</v>
      </c>
      <c r="R110" s="20">
        <v>44974</v>
      </c>
    </row>
    <row r="111" spans="1:18" ht="65.25">
      <c r="A111" s="22">
        <v>2566</v>
      </c>
      <c r="B111" s="24" t="s">
        <v>37</v>
      </c>
      <c r="C111" s="23" t="s">
        <v>149</v>
      </c>
      <c r="D111" s="25" t="s">
        <v>651</v>
      </c>
      <c r="E111" s="24" t="s">
        <v>154</v>
      </c>
      <c r="F111" s="24" t="s">
        <v>69</v>
      </c>
      <c r="G111" s="12" t="s">
        <v>296</v>
      </c>
      <c r="H111" s="14">
        <v>20000</v>
      </c>
      <c r="I111" s="24" t="s">
        <v>413</v>
      </c>
      <c r="J111" s="24" t="s">
        <v>649</v>
      </c>
      <c r="K111" s="24" t="s">
        <v>168</v>
      </c>
      <c r="L111" s="42">
        <v>14445</v>
      </c>
      <c r="M111" s="13">
        <v>14445</v>
      </c>
      <c r="N111" s="34" t="s">
        <v>588</v>
      </c>
      <c r="O111" s="24" t="s">
        <v>492</v>
      </c>
      <c r="P111" s="24" t="s">
        <v>155</v>
      </c>
      <c r="Q111" s="20">
        <v>44958</v>
      </c>
      <c r="R111" s="20">
        <v>44986</v>
      </c>
    </row>
    <row r="112" spans="1:18" ht="65.25">
      <c r="A112" s="22">
        <v>2566</v>
      </c>
      <c r="B112" s="24" t="s">
        <v>37</v>
      </c>
      <c r="C112" s="23" t="s">
        <v>149</v>
      </c>
      <c r="D112" s="25" t="s">
        <v>651</v>
      </c>
      <c r="E112" s="24" t="s">
        <v>154</v>
      </c>
      <c r="F112" s="24" t="s">
        <v>69</v>
      </c>
      <c r="G112" s="12" t="s">
        <v>297</v>
      </c>
      <c r="H112" s="14">
        <v>16400</v>
      </c>
      <c r="I112" s="24" t="s">
        <v>413</v>
      </c>
      <c r="J112" s="24" t="s">
        <v>649</v>
      </c>
      <c r="K112" s="24" t="s">
        <v>168</v>
      </c>
      <c r="L112" s="42">
        <v>4387.2</v>
      </c>
      <c r="M112" s="13">
        <v>4387.2</v>
      </c>
      <c r="N112" s="34" t="s">
        <v>576</v>
      </c>
      <c r="O112" s="24" t="s">
        <v>480</v>
      </c>
      <c r="P112" s="24" t="s">
        <v>155</v>
      </c>
      <c r="Q112" s="20">
        <v>44964</v>
      </c>
      <c r="R112" s="20">
        <v>44992</v>
      </c>
    </row>
    <row r="113" spans="1:18" ht="65.25">
      <c r="A113" s="22">
        <v>2566</v>
      </c>
      <c r="B113" s="24" t="s">
        <v>37</v>
      </c>
      <c r="C113" s="23" t="s">
        <v>149</v>
      </c>
      <c r="D113" s="25" t="s">
        <v>651</v>
      </c>
      <c r="E113" s="24" t="s">
        <v>154</v>
      </c>
      <c r="F113" s="24" t="s">
        <v>69</v>
      </c>
      <c r="G113" s="12" t="s">
        <v>298</v>
      </c>
      <c r="H113" s="14">
        <v>33000</v>
      </c>
      <c r="I113" s="24" t="s">
        <v>413</v>
      </c>
      <c r="J113" s="24" t="s">
        <v>649</v>
      </c>
      <c r="K113" s="24" t="s">
        <v>168</v>
      </c>
      <c r="L113" s="42">
        <v>32832.95</v>
      </c>
      <c r="M113" s="13">
        <v>32832.95</v>
      </c>
      <c r="N113" s="34" t="s">
        <v>447</v>
      </c>
      <c r="O113" s="24" t="s">
        <v>493</v>
      </c>
      <c r="P113" s="24" t="s">
        <v>155</v>
      </c>
      <c r="Q113" s="20">
        <v>44964</v>
      </c>
      <c r="R113" s="20">
        <v>44992</v>
      </c>
    </row>
    <row r="114" spans="1:18" ht="65.25">
      <c r="A114" s="22">
        <v>2566</v>
      </c>
      <c r="B114" s="24" t="s">
        <v>37</v>
      </c>
      <c r="C114" s="23" t="s">
        <v>149</v>
      </c>
      <c r="D114" s="25" t="s">
        <v>651</v>
      </c>
      <c r="E114" s="24" t="s">
        <v>154</v>
      </c>
      <c r="F114" s="24" t="s">
        <v>69</v>
      </c>
      <c r="G114" s="12" t="s">
        <v>299</v>
      </c>
      <c r="H114" s="14">
        <v>69550</v>
      </c>
      <c r="I114" s="24" t="s">
        <v>413</v>
      </c>
      <c r="J114" s="24" t="s">
        <v>649</v>
      </c>
      <c r="K114" s="24" t="s">
        <v>168</v>
      </c>
      <c r="L114" s="42">
        <v>69550</v>
      </c>
      <c r="M114" s="13">
        <v>69550</v>
      </c>
      <c r="N114" s="34" t="s">
        <v>571</v>
      </c>
      <c r="O114" s="24" t="s">
        <v>475</v>
      </c>
      <c r="P114" s="24" t="s">
        <v>155</v>
      </c>
      <c r="Q114" s="20">
        <v>44958</v>
      </c>
      <c r="R114" s="20">
        <v>44986</v>
      </c>
    </row>
    <row r="115" spans="1:18" ht="108.75">
      <c r="A115" s="22">
        <v>2566</v>
      </c>
      <c r="B115" s="24" t="s">
        <v>37</v>
      </c>
      <c r="C115" s="23" t="s">
        <v>149</v>
      </c>
      <c r="D115" s="25" t="s">
        <v>651</v>
      </c>
      <c r="E115" s="24" t="s">
        <v>154</v>
      </c>
      <c r="F115" s="24" t="s">
        <v>69</v>
      </c>
      <c r="G115" s="12" t="s">
        <v>300</v>
      </c>
      <c r="H115" s="14">
        <v>48000</v>
      </c>
      <c r="I115" s="24" t="s">
        <v>413</v>
      </c>
      <c r="J115" s="24" t="s">
        <v>649</v>
      </c>
      <c r="K115" s="24" t="s">
        <v>168</v>
      </c>
      <c r="L115" s="42">
        <v>45212.85</v>
      </c>
      <c r="M115" s="13">
        <v>45212.85</v>
      </c>
      <c r="N115" s="34" t="s">
        <v>589</v>
      </c>
      <c r="O115" s="24" t="s">
        <v>494</v>
      </c>
      <c r="P115" s="24" t="s">
        <v>155</v>
      </c>
      <c r="Q115" s="20">
        <v>44964</v>
      </c>
      <c r="R115" s="20">
        <v>44992</v>
      </c>
    </row>
    <row r="116" spans="1:18" ht="87">
      <c r="A116" s="22">
        <v>2566</v>
      </c>
      <c r="B116" s="24" t="s">
        <v>37</v>
      </c>
      <c r="C116" s="23" t="s">
        <v>149</v>
      </c>
      <c r="D116" s="25" t="s">
        <v>651</v>
      </c>
      <c r="E116" s="24" t="s">
        <v>154</v>
      </c>
      <c r="F116" s="24" t="s">
        <v>69</v>
      </c>
      <c r="G116" s="12" t="s">
        <v>301</v>
      </c>
      <c r="H116" s="14">
        <v>63000</v>
      </c>
      <c r="I116" s="24" t="s">
        <v>413</v>
      </c>
      <c r="J116" s="24" t="s">
        <v>649</v>
      </c>
      <c r="K116" s="24" t="s">
        <v>168</v>
      </c>
      <c r="L116" s="43">
        <v>62595</v>
      </c>
      <c r="M116" s="14">
        <v>62595</v>
      </c>
      <c r="N116" s="34" t="s">
        <v>586</v>
      </c>
      <c r="O116" s="24" t="s">
        <v>490</v>
      </c>
      <c r="P116" s="24" t="s">
        <v>155</v>
      </c>
      <c r="Q116" s="20">
        <v>44963</v>
      </c>
      <c r="R116" s="20">
        <v>44991</v>
      </c>
    </row>
    <row r="117" spans="1:18" ht="65.25">
      <c r="A117" s="22">
        <v>2566</v>
      </c>
      <c r="B117" s="24" t="s">
        <v>37</v>
      </c>
      <c r="C117" s="23" t="s">
        <v>149</v>
      </c>
      <c r="D117" s="25" t="s">
        <v>651</v>
      </c>
      <c r="E117" s="24" t="s">
        <v>154</v>
      </c>
      <c r="F117" s="24" t="s">
        <v>69</v>
      </c>
      <c r="G117" s="12" t="s">
        <v>302</v>
      </c>
      <c r="H117" s="13">
        <v>10860</v>
      </c>
      <c r="I117" s="24" t="s">
        <v>413</v>
      </c>
      <c r="J117" s="24" t="s">
        <v>649</v>
      </c>
      <c r="K117" s="24" t="s">
        <v>168</v>
      </c>
      <c r="L117" s="42">
        <v>8923.8</v>
      </c>
      <c r="M117" s="13">
        <v>8923.8</v>
      </c>
      <c r="N117" s="34" t="s">
        <v>578</v>
      </c>
      <c r="O117" s="24" t="s">
        <v>482</v>
      </c>
      <c r="P117" s="24" t="s">
        <v>155</v>
      </c>
      <c r="Q117" s="21">
        <v>44977</v>
      </c>
      <c r="R117" s="21">
        <v>44977</v>
      </c>
    </row>
    <row r="118" spans="1:18" ht="65.25">
      <c r="A118" s="22">
        <v>2566</v>
      </c>
      <c r="B118" s="24" t="s">
        <v>37</v>
      </c>
      <c r="C118" s="23" t="s">
        <v>149</v>
      </c>
      <c r="D118" s="25" t="s">
        <v>651</v>
      </c>
      <c r="E118" s="24" t="s">
        <v>154</v>
      </c>
      <c r="F118" s="24" t="s">
        <v>69</v>
      </c>
      <c r="G118" s="12" t="s">
        <v>303</v>
      </c>
      <c r="H118" s="13">
        <v>23000</v>
      </c>
      <c r="I118" s="24" t="s">
        <v>413</v>
      </c>
      <c r="J118" s="24" t="s">
        <v>649</v>
      </c>
      <c r="K118" s="24" t="s">
        <v>168</v>
      </c>
      <c r="L118" s="42">
        <v>20223</v>
      </c>
      <c r="M118" s="13">
        <v>20223</v>
      </c>
      <c r="N118" s="34" t="s">
        <v>569</v>
      </c>
      <c r="O118" s="24" t="s">
        <v>472</v>
      </c>
      <c r="P118" s="24" t="s">
        <v>155</v>
      </c>
      <c r="Q118" s="21">
        <v>44977</v>
      </c>
      <c r="R118" s="21" t="s">
        <v>643</v>
      </c>
    </row>
    <row r="119" spans="1:18" ht="65.25">
      <c r="A119" s="22">
        <v>2566</v>
      </c>
      <c r="B119" s="24" t="s">
        <v>37</v>
      </c>
      <c r="C119" s="23" t="s">
        <v>149</v>
      </c>
      <c r="D119" s="25" t="s">
        <v>651</v>
      </c>
      <c r="E119" s="24" t="s">
        <v>154</v>
      </c>
      <c r="F119" s="24" t="s">
        <v>69</v>
      </c>
      <c r="G119" s="12" t="s">
        <v>304</v>
      </c>
      <c r="H119" s="13">
        <v>14000</v>
      </c>
      <c r="I119" s="24" t="s">
        <v>413</v>
      </c>
      <c r="J119" s="24" t="s">
        <v>649</v>
      </c>
      <c r="K119" s="24" t="s">
        <v>168</v>
      </c>
      <c r="L119" s="42">
        <v>12840</v>
      </c>
      <c r="M119" s="13">
        <v>12840</v>
      </c>
      <c r="N119" s="34" t="s">
        <v>583</v>
      </c>
      <c r="O119" s="24" t="s">
        <v>487</v>
      </c>
      <c r="P119" s="24" t="s">
        <v>155</v>
      </c>
      <c r="Q119" s="21">
        <v>44993</v>
      </c>
      <c r="R119" s="21">
        <v>44993</v>
      </c>
    </row>
    <row r="120" spans="1:18" ht="87">
      <c r="A120" s="22">
        <v>2566</v>
      </c>
      <c r="B120" s="24" t="s">
        <v>37</v>
      </c>
      <c r="C120" s="23" t="s">
        <v>149</v>
      </c>
      <c r="D120" s="25" t="s">
        <v>651</v>
      </c>
      <c r="E120" s="24" t="s">
        <v>154</v>
      </c>
      <c r="F120" s="24" t="s">
        <v>69</v>
      </c>
      <c r="G120" s="12" t="s">
        <v>305</v>
      </c>
      <c r="H120" s="13">
        <v>4400</v>
      </c>
      <c r="I120" s="24" t="s">
        <v>413</v>
      </c>
      <c r="J120" s="24" t="s">
        <v>649</v>
      </c>
      <c r="K120" s="24" t="s">
        <v>168</v>
      </c>
      <c r="L120" s="42">
        <v>4280</v>
      </c>
      <c r="M120" s="13">
        <v>4280</v>
      </c>
      <c r="N120" s="34" t="s">
        <v>583</v>
      </c>
      <c r="O120" s="24" t="s">
        <v>487</v>
      </c>
      <c r="P120" s="24" t="s">
        <v>155</v>
      </c>
      <c r="Q120" s="21">
        <v>44993</v>
      </c>
      <c r="R120" s="21">
        <v>45024</v>
      </c>
    </row>
    <row r="121" spans="1:18" ht="87">
      <c r="A121" s="22">
        <v>2566</v>
      </c>
      <c r="B121" s="24" t="s">
        <v>37</v>
      </c>
      <c r="C121" s="23" t="s">
        <v>149</v>
      </c>
      <c r="D121" s="25" t="s">
        <v>651</v>
      </c>
      <c r="E121" s="24" t="s">
        <v>154</v>
      </c>
      <c r="F121" s="24" t="s">
        <v>69</v>
      </c>
      <c r="G121" s="12" t="s">
        <v>306</v>
      </c>
      <c r="H121" s="13">
        <v>14000</v>
      </c>
      <c r="I121" s="24" t="s">
        <v>413</v>
      </c>
      <c r="J121" s="24" t="s">
        <v>649</v>
      </c>
      <c r="K121" s="24" t="s">
        <v>168</v>
      </c>
      <c r="L121" s="42">
        <v>12840</v>
      </c>
      <c r="M121" s="13">
        <v>12840</v>
      </c>
      <c r="N121" s="34" t="s">
        <v>583</v>
      </c>
      <c r="O121" s="24" t="s">
        <v>487</v>
      </c>
      <c r="P121" s="24" t="s">
        <v>155</v>
      </c>
      <c r="Q121" s="21">
        <v>44993</v>
      </c>
      <c r="R121" s="21">
        <v>45024</v>
      </c>
    </row>
    <row r="122" spans="1:18" ht="65.25">
      <c r="A122" s="22">
        <v>2566</v>
      </c>
      <c r="B122" s="24" t="s">
        <v>37</v>
      </c>
      <c r="C122" s="23" t="s">
        <v>149</v>
      </c>
      <c r="D122" s="25" t="s">
        <v>651</v>
      </c>
      <c r="E122" s="24" t="s">
        <v>154</v>
      </c>
      <c r="F122" s="24" t="s">
        <v>69</v>
      </c>
      <c r="G122" s="12" t="s">
        <v>307</v>
      </c>
      <c r="H122" s="13">
        <v>22000</v>
      </c>
      <c r="I122" s="24" t="s">
        <v>413</v>
      </c>
      <c r="J122" s="24" t="s">
        <v>649</v>
      </c>
      <c r="K122" s="24" t="s">
        <v>168</v>
      </c>
      <c r="L122" s="42">
        <v>16050</v>
      </c>
      <c r="M122" s="13">
        <v>16050</v>
      </c>
      <c r="N122" s="34" t="s">
        <v>590</v>
      </c>
      <c r="O122" s="24" t="s">
        <v>495</v>
      </c>
      <c r="P122" s="24" t="s">
        <v>155</v>
      </c>
      <c r="Q122" s="21">
        <v>44993</v>
      </c>
      <c r="R122" s="21">
        <v>45024</v>
      </c>
    </row>
    <row r="123" spans="1:18" ht="65.25">
      <c r="A123" s="22">
        <v>2566</v>
      </c>
      <c r="B123" s="24" t="s">
        <v>37</v>
      </c>
      <c r="C123" s="23" t="s">
        <v>149</v>
      </c>
      <c r="D123" s="25" t="s">
        <v>651</v>
      </c>
      <c r="E123" s="24" t="s">
        <v>154</v>
      </c>
      <c r="F123" s="24" t="s">
        <v>69</v>
      </c>
      <c r="G123" s="12" t="s">
        <v>308</v>
      </c>
      <c r="H123" s="14">
        <v>10000</v>
      </c>
      <c r="I123" s="24" t="s">
        <v>413</v>
      </c>
      <c r="J123" s="24" t="s">
        <v>649</v>
      </c>
      <c r="K123" s="24" t="s">
        <v>168</v>
      </c>
      <c r="L123" s="42">
        <v>6955</v>
      </c>
      <c r="M123" s="13">
        <v>6955</v>
      </c>
      <c r="N123" s="34" t="s">
        <v>566</v>
      </c>
      <c r="O123" s="24" t="s">
        <v>470</v>
      </c>
      <c r="P123" s="24" t="s">
        <v>155</v>
      </c>
      <c r="Q123" s="20">
        <v>45005</v>
      </c>
      <c r="R123" s="20">
        <v>45036</v>
      </c>
    </row>
    <row r="124" spans="1:18" ht="65.25">
      <c r="A124" s="22">
        <v>2566</v>
      </c>
      <c r="B124" s="24" t="s">
        <v>37</v>
      </c>
      <c r="C124" s="23" t="s">
        <v>149</v>
      </c>
      <c r="D124" s="25" t="s">
        <v>651</v>
      </c>
      <c r="E124" s="24" t="s">
        <v>154</v>
      </c>
      <c r="F124" s="24" t="s">
        <v>69</v>
      </c>
      <c r="G124" s="12" t="s">
        <v>309</v>
      </c>
      <c r="H124" s="14">
        <v>9000</v>
      </c>
      <c r="I124" s="24" t="s">
        <v>413</v>
      </c>
      <c r="J124" s="24" t="s">
        <v>649</v>
      </c>
      <c r="K124" s="24" t="s">
        <v>168</v>
      </c>
      <c r="L124" s="42">
        <v>7797.09</v>
      </c>
      <c r="M124" s="13">
        <v>7797.09</v>
      </c>
      <c r="N124" s="40" t="s">
        <v>591</v>
      </c>
      <c r="O124" s="24" t="s">
        <v>496</v>
      </c>
      <c r="P124" s="24" t="s">
        <v>155</v>
      </c>
      <c r="Q124" s="20">
        <v>45012</v>
      </c>
      <c r="R124" s="20">
        <v>45043</v>
      </c>
    </row>
    <row r="125" spans="1:18" ht="65.25">
      <c r="A125" s="22">
        <v>2566</v>
      </c>
      <c r="B125" s="24" t="s">
        <v>37</v>
      </c>
      <c r="C125" s="23" t="s">
        <v>149</v>
      </c>
      <c r="D125" s="25" t="s">
        <v>651</v>
      </c>
      <c r="E125" s="24" t="s">
        <v>154</v>
      </c>
      <c r="F125" s="24" t="s">
        <v>69</v>
      </c>
      <c r="G125" s="12" t="s">
        <v>310</v>
      </c>
      <c r="H125" s="14">
        <f>8300</f>
        <v>8300</v>
      </c>
      <c r="I125" s="24" t="s">
        <v>413</v>
      </c>
      <c r="J125" s="24" t="s">
        <v>649</v>
      </c>
      <c r="K125" s="24" t="s">
        <v>168</v>
      </c>
      <c r="L125" s="42">
        <v>4280</v>
      </c>
      <c r="M125" s="13">
        <v>4280</v>
      </c>
      <c r="N125" s="34" t="s">
        <v>575</v>
      </c>
      <c r="O125" s="24" t="s">
        <v>479</v>
      </c>
      <c r="P125" s="24" t="s">
        <v>155</v>
      </c>
      <c r="Q125" s="20">
        <v>45021</v>
      </c>
      <c r="R125" s="20">
        <v>45051</v>
      </c>
    </row>
    <row r="126" spans="1:18" ht="65.25">
      <c r="A126" s="22">
        <v>2566</v>
      </c>
      <c r="B126" s="24" t="s">
        <v>37</v>
      </c>
      <c r="C126" s="23" t="s">
        <v>149</v>
      </c>
      <c r="D126" s="25" t="s">
        <v>651</v>
      </c>
      <c r="E126" s="24" t="s">
        <v>154</v>
      </c>
      <c r="F126" s="24" t="s">
        <v>69</v>
      </c>
      <c r="G126" s="12" t="s">
        <v>311</v>
      </c>
      <c r="H126" s="14">
        <f>18600+8300</f>
        <v>26900</v>
      </c>
      <c r="I126" s="24" t="s">
        <v>413</v>
      </c>
      <c r="J126" s="24" t="s">
        <v>649</v>
      </c>
      <c r="K126" s="24" t="s">
        <v>168</v>
      </c>
      <c r="L126" s="42">
        <v>3259.6</v>
      </c>
      <c r="M126" s="13">
        <v>3259.6</v>
      </c>
      <c r="N126" s="34" t="s">
        <v>566</v>
      </c>
      <c r="O126" s="24" t="s">
        <v>470</v>
      </c>
      <c r="P126" s="24" t="s">
        <v>155</v>
      </c>
      <c r="Q126" s="20">
        <v>45021</v>
      </c>
      <c r="R126" s="20">
        <v>45051</v>
      </c>
    </row>
    <row r="127" spans="1:18" ht="65.25">
      <c r="A127" s="22">
        <v>2566</v>
      </c>
      <c r="B127" s="24" t="s">
        <v>37</v>
      </c>
      <c r="C127" s="23" t="s">
        <v>149</v>
      </c>
      <c r="D127" s="25" t="s">
        <v>651</v>
      </c>
      <c r="E127" s="24" t="s">
        <v>154</v>
      </c>
      <c r="F127" s="24" t="s">
        <v>69</v>
      </c>
      <c r="G127" s="12" t="s">
        <v>312</v>
      </c>
      <c r="H127" s="14">
        <f>11200+11900+3200</f>
        <v>26300</v>
      </c>
      <c r="I127" s="24" t="s">
        <v>413</v>
      </c>
      <c r="J127" s="24" t="s">
        <v>649</v>
      </c>
      <c r="K127" s="24" t="s">
        <v>168</v>
      </c>
      <c r="L127" s="42">
        <v>18008.1</v>
      </c>
      <c r="M127" s="13">
        <v>18008.1</v>
      </c>
      <c r="N127" s="34" t="s">
        <v>592</v>
      </c>
      <c r="O127" s="24" t="s">
        <v>497</v>
      </c>
      <c r="P127" s="24" t="s">
        <v>155</v>
      </c>
      <c r="Q127" s="20">
        <v>45021</v>
      </c>
      <c r="R127" s="20">
        <v>45051</v>
      </c>
    </row>
    <row r="128" spans="1:18" ht="87">
      <c r="A128" s="22">
        <v>2566</v>
      </c>
      <c r="B128" s="24" t="s">
        <v>37</v>
      </c>
      <c r="C128" s="23" t="s">
        <v>149</v>
      </c>
      <c r="D128" s="25" t="s">
        <v>651</v>
      </c>
      <c r="E128" s="24" t="s">
        <v>154</v>
      </c>
      <c r="F128" s="24" t="s">
        <v>69</v>
      </c>
      <c r="G128" s="12" t="s">
        <v>313</v>
      </c>
      <c r="H128" s="14">
        <v>3000</v>
      </c>
      <c r="I128" s="24" t="s">
        <v>413</v>
      </c>
      <c r="J128" s="24" t="s">
        <v>649</v>
      </c>
      <c r="K128" s="24" t="s">
        <v>168</v>
      </c>
      <c r="L128" s="42">
        <v>2396.8</v>
      </c>
      <c r="M128" s="13">
        <v>2396.8</v>
      </c>
      <c r="N128" s="34" t="s">
        <v>593</v>
      </c>
      <c r="O128" s="24" t="s">
        <v>498</v>
      </c>
      <c r="P128" s="24" t="s">
        <v>155</v>
      </c>
      <c r="Q128" s="20">
        <v>45021</v>
      </c>
      <c r="R128" s="20">
        <v>45051</v>
      </c>
    </row>
    <row r="129" spans="1:18" ht="65.25">
      <c r="A129" s="22">
        <v>2566</v>
      </c>
      <c r="B129" s="24" t="s">
        <v>37</v>
      </c>
      <c r="C129" s="23" t="s">
        <v>149</v>
      </c>
      <c r="D129" s="25" t="s">
        <v>651</v>
      </c>
      <c r="E129" s="24" t="s">
        <v>154</v>
      </c>
      <c r="F129" s="24" t="s">
        <v>69</v>
      </c>
      <c r="G129" s="12" t="s">
        <v>314</v>
      </c>
      <c r="H129" s="14">
        <v>37300</v>
      </c>
      <c r="I129" s="24" t="s">
        <v>413</v>
      </c>
      <c r="J129" s="24" t="s">
        <v>649</v>
      </c>
      <c r="K129" s="24" t="s">
        <v>168</v>
      </c>
      <c r="L129" s="42">
        <v>37289.5</v>
      </c>
      <c r="M129" s="13">
        <v>37289.5</v>
      </c>
      <c r="N129" s="34" t="s">
        <v>575</v>
      </c>
      <c r="O129" s="24" t="s">
        <v>479</v>
      </c>
      <c r="P129" s="24" t="s">
        <v>155</v>
      </c>
      <c r="Q129" s="20">
        <v>45021</v>
      </c>
      <c r="R129" s="20">
        <v>45051</v>
      </c>
    </row>
    <row r="130" spans="1:18" ht="108.75">
      <c r="A130" s="22">
        <v>2566</v>
      </c>
      <c r="B130" s="24" t="s">
        <v>37</v>
      </c>
      <c r="C130" s="23" t="s">
        <v>149</v>
      </c>
      <c r="D130" s="25" t="s">
        <v>651</v>
      </c>
      <c r="E130" s="24" t="s">
        <v>154</v>
      </c>
      <c r="F130" s="24" t="s">
        <v>69</v>
      </c>
      <c r="G130" s="12" t="s">
        <v>315</v>
      </c>
      <c r="H130" s="14">
        <v>30000</v>
      </c>
      <c r="I130" s="24" t="s">
        <v>413</v>
      </c>
      <c r="J130" s="24" t="s">
        <v>649</v>
      </c>
      <c r="K130" s="24" t="s">
        <v>168</v>
      </c>
      <c r="L130" s="42">
        <v>27820</v>
      </c>
      <c r="M130" s="13">
        <v>27820</v>
      </c>
      <c r="N130" s="34" t="s">
        <v>434</v>
      </c>
      <c r="O130" s="19" t="s">
        <v>219</v>
      </c>
      <c r="P130" s="24" t="s">
        <v>155</v>
      </c>
      <c r="Q130" s="20">
        <v>45021</v>
      </c>
      <c r="R130" s="20">
        <v>45051</v>
      </c>
    </row>
    <row r="131" spans="1:18" ht="87">
      <c r="A131" s="22">
        <v>2566</v>
      </c>
      <c r="B131" s="24" t="s">
        <v>37</v>
      </c>
      <c r="C131" s="23" t="s">
        <v>149</v>
      </c>
      <c r="D131" s="25" t="s">
        <v>651</v>
      </c>
      <c r="E131" s="24" t="s">
        <v>154</v>
      </c>
      <c r="F131" s="24" t="s">
        <v>69</v>
      </c>
      <c r="G131" s="12" t="s">
        <v>313</v>
      </c>
      <c r="H131" s="14">
        <v>20000</v>
      </c>
      <c r="I131" s="24" t="s">
        <v>413</v>
      </c>
      <c r="J131" s="24" t="s">
        <v>649</v>
      </c>
      <c r="K131" s="24" t="s">
        <v>168</v>
      </c>
      <c r="L131" s="42">
        <v>15515</v>
      </c>
      <c r="M131" s="13">
        <v>15515</v>
      </c>
      <c r="N131" s="34" t="s">
        <v>593</v>
      </c>
      <c r="O131" s="24" t="s">
        <v>498</v>
      </c>
      <c r="P131" s="24" t="s">
        <v>155</v>
      </c>
      <c r="Q131" s="20">
        <v>45021</v>
      </c>
      <c r="R131" s="20">
        <v>45051</v>
      </c>
    </row>
    <row r="132" spans="1:18" ht="87">
      <c r="A132" s="22">
        <v>2566</v>
      </c>
      <c r="B132" s="24" t="s">
        <v>37</v>
      </c>
      <c r="C132" s="23" t="s">
        <v>149</v>
      </c>
      <c r="D132" s="25" t="s">
        <v>651</v>
      </c>
      <c r="E132" s="24" t="s">
        <v>154</v>
      </c>
      <c r="F132" s="24" t="s">
        <v>69</v>
      </c>
      <c r="G132" s="12" t="s">
        <v>316</v>
      </c>
      <c r="H132" s="14">
        <v>13000</v>
      </c>
      <c r="I132" s="24" t="s">
        <v>413</v>
      </c>
      <c r="J132" s="24" t="s">
        <v>649</v>
      </c>
      <c r="K132" s="24" t="s">
        <v>168</v>
      </c>
      <c r="L132" s="42">
        <v>11770</v>
      </c>
      <c r="M132" s="13">
        <v>11770</v>
      </c>
      <c r="N132" s="34" t="s">
        <v>556</v>
      </c>
      <c r="O132" s="24" t="s">
        <v>499</v>
      </c>
      <c r="P132" s="24" t="s">
        <v>155</v>
      </c>
      <c r="Q132" s="20">
        <v>45021</v>
      </c>
      <c r="R132" s="20">
        <v>45051</v>
      </c>
    </row>
    <row r="133" spans="1:18" ht="108.75">
      <c r="A133" s="22">
        <v>2566</v>
      </c>
      <c r="B133" s="24" t="s">
        <v>37</v>
      </c>
      <c r="C133" s="23" t="s">
        <v>149</v>
      </c>
      <c r="D133" s="25" t="s">
        <v>651</v>
      </c>
      <c r="E133" s="24" t="s">
        <v>154</v>
      </c>
      <c r="F133" s="24" t="s">
        <v>69</v>
      </c>
      <c r="G133" s="12" t="s">
        <v>317</v>
      </c>
      <c r="H133" s="14">
        <v>65000</v>
      </c>
      <c r="I133" s="24" t="s">
        <v>413</v>
      </c>
      <c r="J133" s="24" t="s">
        <v>649</v>
      </c>
      <c r="K133" s="24" t="s">
        <v>168</v>
      </c>
      <c r="L133" s="42">
        <v>64200</v>
      </c>
      <c r="M133" s="13">
        <v>64200</v>
      </c>
      <c r="N133" s="34" t="s">
        <v>567</v>
      </c>
      <c r="O133" s="24" t="s">
        <v>171</v>
      </c>
      <c r="P133" s="24" t="s">
        <v>155</v>
      </c>
      <c r="Q133" s="20">
        <v>45021</v>
      </c>
      <c r="R133" s="20">
        <v>45051</v>
      </c>
    </row>
    <row r="134" spans="1:18" ht="87">
      <c r="A134" s="22">
        <v>2566</v>
      </c>
      <c r="B134" s="24" t="s">
        <v>37</v>
      </c>
      <c r="C134" s="23" t="s">
        <v>149</v>
      </c>
      <c r="D134" s="25" t="s">
        <v>651</v>
      </c>
      <c r="E134" s="24" t="s">
        <v>154</v>
      </c>
      <c r="F134" s="24" t="s">
        <v>69</v>
      </c>
      <c r="G134" s="12" t="s">
        <v>318</v>
      </c>
      <c r="H134" s="14">
        <v>30000</v>
      </c>
      <c r="I134" s="24" t="s">
        <v>413</v>
      </c>
      <c r="J134" s="24" t="s">
        <v>649</v>
      </c>
      <c r="K134" s="24" t="s">
        <v>168</v>
      </c>
      <c r="L134" s="42">
        <v>28055.4</v>
      </c>
      <c r="M134" s="13">
        <v>28055.4</v>
      </c>
      <c r="N134" s="34" t="s">
        <v>594</v>
      </c>
      <c r="O134" s="24" t="s">
        <v>500</v>
      </c>
      <c r="P134" s="24" t="s">
        <v>155</v>
      </c>
      <c r="Q134" s="20">
        <v>45027</v>
      </c>
      <c r="R134" s="20">
        <v>45057</v>
      </c>
    </row>
    <row r="135" spans="1:18" ht="65.25">
      <c r="A135" s="22">
        <v>2566</v>
      </c>
      <c r="B135" s="24" t="s">
        <v>37</v>
      </c>
      <c r="C135" s="23" t="s">
        <v>149</v>
      </c>
      <c r="D135" s="25" t="s">
        <v>651</v>
      </c>
      <c r="E135" s="24" t="s">
        <v>154</v>
      </c>
      <c r="F135" s="24" t="s">
        <v>69</v>
      </c>
      <c r="G135" s="12" t="s">
        <v>319</v>
      </c>
      <c r="H135" s="14">
        <v>1350</v>
      </c>
      <c r="I135" s="24" t="s">
        <v>413</v>
      </c>
      <c r="J135" s="24" t="s">
        <v>649</v>
      </c>
      <c r="K135" s="24" t="s">
        <v>168</v>
      </c>
      <c r="L135" s="42">
        <v>1188</v>
      </c>
      <c r="M135" s="13">
        <v>1188</v>
      </c>
      <c r="N135" s="34" t="s">
        <v>595</v>
      </c>
      <c r="O135" s="24" t="s">
        <v>501</v>
      </c>
      <c r="P135" s="24" t="s">
        <v>155</v>
      </c>
      <c r="Q135" s="20">
        <v>45027</v>
      </c>
      <c r="R135" s="20">
        <v>45057</v>
      </c>
    </row>
    <row r="136" spans="1:18" ht="65.25">
      <c r="A136" s="22">
        <v>2566</v>
      </c>
      <c r="B136" s="24" t="s">
        <v>37</v>
      </c>
      <c r="C136" s="23" t="s">
        <v>149</v>
      </c>
      <c r="D136" s="25" t="s">
        <v>651</v>
      </c>
      <c r="E136" s="24" t="s">
        <v>154</v>
      </c>
      <c r="F136" s="24" t="s">
        <v>69</v>
      </c>
      <c r="G136" s="12" t="s">
        <v>320</v>
      </c>
      <c r="H136" s="14">
        <v>22000</v>
      </c>
      <c r="I136" s="24" t="s">
        <v>413</v>
      </c>
      <c r="J136" s="24" t="s">
        <v>649</v>
      </c>
      <c r="K136" s="24" t="s">
        <v>168</v>
      </c>
      <c r="L136" s="42">
        <v>19688</v>
      </c>
      <c r="M136" s="13">
        <v>19688</v>
      </c>
      <c r="N136" s="34" t="s">
        <v>566</v>
      </c>
      <c r="O136" s="24" t="s">
        <v>470</v>
      </c>
      <c r="P136" s="24" t="s">
        <v>155</v>
      </c>
      <c r="Q136" s="20">
        <v>45027</v>
      </c>
      <c r="R136" s="20">
        <v>45057</v>
      </c>
    </row>
    <row r="137" spans="1:18" ht="87">
      <c r="A137" s="22">
        <v>2566</v>
      </c>
      <c r="B137" s="24" t="s">
        <v>37</v>
      </c>
      <c r="C137" s="23" t="s">
        <v>149</v>
      </c>
      <c r="D137" s="25" t="s">
        <v>651</v>
      </c>
      <c r="E137" s="24" t="s">
        <v>154</v>
      </c>
      <c r="F137" s="24" t="s">
        <v>69</v>
      </c>
      <c r="G137" s="12" t="s">
        <v>321</v>
      </c>
      <c r="H137" s="14">
        <v>30000</v>
      </c>
      <c r="I137" s="24" t="s">
        <v>413</v>
      </c>
      <c r="J137" s="24" t="s">
        <v>649</v>
      </c>
      <c r="K137" s="24" t="s">
        <v>168</v>
      </c>
      <c r="L137" s="42">
        <v>28055.4</v>
      </c>
      <c r="M137" s="13">
        <v>28055.4</v>
      </c>
      <c r="N137" s="34" t="s">
        <v>594</v>
      </c>
      <c r="O137" s="47" t="s">
        <v>500</v>
      </c>
      <c r="P137" s="24" t="s">
        <v>155</v>
      </c>
      <c r="Q137" s="20">
        <v>45027</v>
      </c>
      <c r="R137" s="20">
        <v>45057</v>
      </c>
    </row>
    <row r="138" spans="1:18" ht="65.25">
      <c r="A138" s="22">
        <v>2566</v>
      </c>
      <c r="B138" s="24" t="s">
        <v>37</v>
      </c>
      <c r="C138" s="23" t="s">
        <v>149</v>
      </c>
      <c r="D138" s="25" t="s">
        <v>651</v>
      </c>
      <c r="E138" s="24" t="s">
        <v>154</v>
      </c>
      <c r="F138" s="24" t="s">
        <v>69</v>
      </c>
      <c r="G138" s="12" t="s">
        <v>322</v>
      </c>
      <c r="H138" s="14">
        <v>12000</v>
      </c>
      <c r="I138" s="24" t="s">
        <v>413</v>
      </c>
      <c r="J138" s="24" t="s">
        <v>649</v>
      </c>
      <c r="K138" s="24" t="s">
        <v>168</v>
      </c>
      <c r="L138" s="42">
        <v>7276</v>
      </c>
      <c r="M138" s="13">
        <v>7276</v>
      </c>
      <c r="N138" s="34" t="s">
        <v>596</v>
      </c>
      <c r="O138" s="24" t="s">
        <v>502</v>
      </c>
      <c r="P138" s="24" t="s">
        <v>155</v>
      </c>
      <c r="Q138" s="20">
        <v>45027</v>
      </c>
      <c r="R138" s="20">
        <v>45057</v>
      </c>
    </row>
    <row r="139" spans="1:18" ht="65.25">
      <c r="A139" s="22">
        <v>2566</v>
      </c>
      <c r="B139" s="24" t="s">
        <v>37</v>
      </c>
      <c r="C139" s="23" t="s">
        <v>149</v>
      </c>
      <c r="D139" s="25" t="s">
        <v>651</v>
      </c>
      <c r="E139" s="24" t="s">
        <v>154</v>
      </c>
      <c r="F139" s="24" t="s">
        <v>69</v>
      </c>
      <c r="G139" s="12" t="s">
        <v>323</v>
      </c>
      <c r="H139" s="14">
        <v>6520</v>
      </c>
      <c r="I139" s="24" t="s">
        <v>413</v>
      </c>
      <c r="J139" s="24" t="s">
        <v>649</v>
      </c>
      <c r="K139" s="24" t="s">
        <v>168</v>
      </c>
      <c r="L139" s="42">
        <v>4815</v>
      </c>
      <c r="M139" s="13">
        <v>4815</v>
      </c>
      <c r="N139" s="34" t="s">
        <v>597</v>
      </c>
      <c r="O139" s="24" t="s">
        <v>503</v>
      </c>
      <c r="P139" s="24" t="s">
        <v>155</v>
      </c>
      <c r="Q139" s="20">
        <v>45027</v>
      </c>
      <c r="R139" s="20">
        <v>45057</v>
      </c>
    </row>
    <row r="140" spans="1:18" ht="65.25">
      <c r="A140" s="22">
        <v>2566</v>
      </c>
      <c r="B140" s="24" t="s">
        <v>37</v>
      </c>
      <c r="C140" s="23" t="s">
        <v>149</v>
      </c>
      <c r="D140" s="25" t="s">
        <v>651</v>
      </c>
      <c r="E140" s="24" t="s">
        <v>154</v>
      </c>
      <c r="F140" s="24" t="s">
        <v>69</v>
      </c>
      <c r="G140" s="12" t="s">
        <v>324</v>
      </c>
      <c r="H140" s="14">
        <f>330+5270</f>
        <v>5600</v>
      </c>
      <c r="I140" s="24" t="s">
        <v>413</v>
      </c>
      <c r="J140" s="24" t="s">
        <v>649</v>
      </c>
      <c r="K140" s="24" t="s">
        <v>168</v>
      </c>
      <c r="L140" s="42">
        <v>4236</v>
      </c>
      <c r="M140" s="13">
        <v>4236</v>
      </c>
      <c r="N140" s="34" t="s">
        <v>576</v>
      </c>
      <c r="O140" s="24" t="s">
        <v>480</v>
      </c>
      <c r="P140" s="24" t="s">
        <v>155</v>
      </c>
      <c r="Q140" s="20">
        <v>45027</v>
      </c>
      <c r="R140" s="20">
        <v>45057</v>
      </c>
    </row>
    <row r="141" spans="1:18" ht="65.25">
      <c r="A141" s="22">
        <v>2566</v>
      </c>
      <c r="B141" s="24" t="s">
        <v>37</v>
      </c>
      <c r="C141" s="23" t="s">
        <v>149</v>
      </c>
      <c r="D141" s="25" t="s">
        <v>651</v>
      </c>
      <c r="E141" s="24" t="s">
        <v>154</v>
      </c>
      <c r="F141" s="24" t="s">
        <v>69</v>
      </c>
      <c r="G141" s="12" t="s">
        <v>325</v>
      </c>
      <c r="H141" s="14">
        <f>900+310+310+310</f>
        <v>1830</v>
      </c>
      <c r="I141" s="24" t="s">
        <v>413</v>
      </c>
      <c r="J141" s="24" t="s">
        <v>649</v>
      </c>
      <c r="K141" s="24" t="s">
        <v>168</v>
      </c>
      <c r="L141" s="42">
        <v>824.2</v>
      </c>
      <c r="M141" s="13">
        <v>824.2</v>
      </c>
      <c r="N141" s="34" t="s">
        <v>577</v>
      </c>
      <c r="O141" s="24" t="s">
        <v>481</v>
      </c>
      <c r="P141" s="24" t="s">
        <v>155</v>
      </c>
      <c r="Q141" s="20">
        <v>45027</v>
      </c>
      <c r="R141" s="20">
        <v>45057</v>
      </c>
    </row>
    <row r="142" spans="1:18" ht="65.25">
      <c r="A142" s="22">
        <v>2566</v>
      </c>
      <c r="B142" s="24" t="s">
        <v>37</v>
      </c>
      <c r="C142" s="23" t="s">
        <v>149</v>
      </c>
      <c r="D142" s="25" t="s">
        <v>651</v>
      </c>
      <c r="E142" s="24" t="s">
        <v>154</v>
      </c>
      <c r="F142" s="24" t="s">
        <v>69</v>
      </c>
      <c r="G142" s="12" t="s">
        <v>323</v>
      </c>
      <c r="H142" s="14">
        <v>100</v>
      </c>
      <c r="I142" s="24" t="s">
        <v>413</v>
      </c>
      <c r="J142" s="24" t="s">
        <v>649</v>
      </c>
      <c r="K142" s="24" t="s">
        <v>168</v>
      </c>
      <c r="L142" s="42">
        <v>96.3</v>
      </c>
      <c r="M142" s="13">
        <v>96.3</v>
      </c>
      <c r="N142" s="34" t="s">
        <v>598</v>
      </c>
      <c r="O142" s="24" t="s">
        <v>504</v>
      </c>
      <c r="P142" s="24" t="s">
        <v>155</v>
      </c>
      <c r="Q142" s="20">
        <v>45027</v>
      </c>
      <c r="R142" s="20">
        <v>45057</v>
      </c>
    </row>
    <row r="143" spans="1:18" ht="65.25">
      <c r="A143" s="22">
        <v>2566</v>
      </c>
      <c r="B143" s="24" t="s">
        <v>37</v>
      </c>
      <c r="C143" s="23" t="s">
        <v>149</v>
      </c>
      <c r="D143" s="25" t="s">
        <v>651</v>
      </c>
      <c r="E143" s="24" t="s">
        <v>154</v>
      </c>
      <c r="F143" s="24" t="s">
        <v>69</v>
      </c>
      <c r="G143" s="12" t="s">
        <v>326</v>
      </c>
      <c r="H143" s="14">
        <v>5000</v>
      </c>
      <c r="I143" s="24" t="s">
        <v>413</v>
      </c>
      <c r="J143" s="24" t="s">
        <v>649</v>
      </c>
      <c r="K143" s="24" t="s">
        <v>168</v>
      </c>
      <c r="L143" s="42">
        <v>3424</v>
      </c>
      <c r="M143" s="13">
        <v>3424</v>
      </c>
      <c r="N143" s="34" t="s">
        <v>599</v>
      </c>
      <c r="O143" s="24" t="s">
        <v>505</v>
      </c>
      <c r="P143" s="24" t="s">
        <v>155</v>
      </c>
      <c r="Q143" s="20">
        <v>45027</v>
      </c>
      <c r="R143" s="20">
        <v>45057</v>
      </c>
    </row>
    <row r="144" spans="1:18" ht="65.25">
      <c r="A144" s="22">
        <v>2566</v>
      </c>
      <c r="B144" s="24" t="s">
        <v>37</v>
      </c>
      <c r="C144" s="23" t="s">
        <v>149</v>
      </c>
      <c r="D144" s="25" t="s">
        <v>651</v>
      </c>
      <c r="E144" s="24" t="s">
        <v>154</v>
      </c>
      <c r="F144" s="24" t="s">
        <v>69</v>
      </c>
      <c r="G144" s="12" t="s">
        <v>327</v>
      </c>
      <c r="H144" s="14">
        <v>10000</v>
      </c>
      <c r="I144" s="24" t="s">
        <v>413</v>
      </c>
      <c r="J144" s="24" t="s">
        <v>649</v>
      </c>
      <c r="K144" s="24" t="s">
        <v>168</v>
      </c>
      <c r="L144" s="42">
        <v>6420</v>
      </c>
      <c r="M144" s="13">
        <v>6420</v>
      </c>
      <c r="N144" s="34" t="s">
        <v>600</v>
      </c>
      <c r="O144" s="24" t="s">
        <v>506</v>
      </c>
      <c r="P144" s="24" t="s">
        <v>155</v>
      </c>
      <c r="Q144" s="20">
        <v>45027</v>
      </c>
      <c r="R144" s="20">
        <v>45057</v>
      </c>
    </row>
    <row r="145" spans="1:18" ht="65.25">
      <c r="A145" s="22">
        <v>2566</v>
      </c>
      <c r="B145" s="24" t="s">
        <v>37</v>
      </c>
      <c r="C145" s="23" t="s">
        <v>149</v>
      </c>
      <c r="D145" s="25" t="s">
        <v>651</v>
      </c>
      <c r="E145" s="24" t="s">
        <v>154</v>
      </c>
      <c r="F145" s="24" t="s">
        <v>69</v>
      </c>
      <c r="G145" s="12" t="s">
        <v>328</v>
      </c>
      <c r="H145" s="14">
        <f>720+5400</f>
        <v>6120</v>
      </c>
      <c r="I145" s="24" t="s">
        <v>413</v>
      </c>
      <c r="J145" s="24" t="s">
        <v>649</v>
      </c>
      <c r="K145" s="24" t="s">
        <v>168</v>
      </c>
      <c r="L145" s="42">
        <v>5528.69</v>
      </c>
      <c r="M145" s="13">
        <v>5528.69</v>
      </c>
      <c r="N145" s="34" t="s">
        <v>576</v>
      </c>
      <c r="O145" s="24" t="s">
        <v>480</v>
      </c>
      <c r="P145" s="24" t="s">
        <v>155</v>
      </c>
      <c r="Q145" s="20">
        <v>45027</v>
      </c>
      <c r="R145" s="20">
        <v>45057</v>
      </c>
    </row>
    <row r="146" spans="1:18" ht="65.25">
      <c r="A146" s="22">
        <v>2566</v>
      </c>
      <c r="B146" s="24" t="s">
        <v>37</v>
      </c>
      <c r="C146" s="23" t="s">
        <v>149</v>
      </c>
      <c r="D146" s="25" t="s">
        <v>651</v>
      </c>
      <c r="E146" s="24" t="s">
        <v>154</v>
      </c>
      <c r="F146" s="24" t="s">
        <v>69</v>
      </c>
      <c r="G146" s="12" t="s">
        <v>329</v>
      </c>
      <c r="H146" s="14">
        <f>7300+9000+9000+9000</f>
        <v>34300</v>
      </c>
      <c r="I146" s="24" t="s">
        <v>413</v>
      </c>
      <c r="J146" s="24" t="s">
        <v>649</v>
      </c>
      <c r="K146" s="24" t="s">
        <v>168</v>
      </c>
      <c r="L146" s="42">
        <v>26964</v>
      </c>
      <c r="M146" s="13">
        <v>26964</v>
      </c>
      <c r="N146" s="34" t="s">
        <v>598</v>
      </c>
      <c r="O146" s="24" t="s">
        <v>504</v>
      </c>
      <c r="P146" s="24" t="s">
        <v>155</v>
      </c>
      <c r="Q146" s="20">
        <v>45027</v>
      </c>
      <c r="R146" s="20">
        <v>45057</v>
      </c>
    </row>
    <row r="147" spans="1:18" ht="65.25">
      <c r="A147" s="22">
        <v>2566</v>
      </c>
      <c r="B147" s="24" t="s">
        <v>37</v>
      </c>
      <c r="C147" s="23" t="s">
        <v>149</v>
      </c>
      <c r="D147" s="25" t="s">
        <v>651</v>
      </c>
      <c r="E147" s="24" t="s">
        <v>154</v>
      </c>
      <c r="F147" s="24" t="s">
        <v>69</v>
      </c>
      <c r="G147" s="12" t="s">
        <v>330</v>
      </c>
      <c r="H147" s="14">
        <v>11000</v>
      </c>
      <c r="I147" s="24" t="s">
        <v>413</v>
      </c>
      <c r="J147" s="24" t="s">
        <v>649</v>
      </c>
      <c r="K147" s="24" t="s">
        <v>168</v>
      </c>
      <c r="L147" s="42">
        <v>3690</v>
      </c>
      <c r="M147" s="13">
        <v>3690</v>
      </c>
      <c r="N147" s="34" t="s">
        <v>577</v>
      </c>
      <c r="O147" s="24" t="s">
        <v>481</v>
      </c>
      <c r="P147" s="24" t="s">
        <v>155</v>
      </c>
      <c r="Q147" s="20">
        <v>45027</v>
      </c>
      <c r="R147" s="20">
        <v>45057</v>
      </c>
    </row>
    <row r="148" spans="1:18" ht="65.25">
      <c r="A148" s="22">
        <v>2566</v>
      </c>
      <c r="B148" s="24" t="s">
        <v>37</v>
      </c>
      <c r="C148" s="23" t="s">
        <v>149</v>
      </c>
      <c r="D148" s="25" t="s">
        <v>651</v>
      </c>
      <c r="E148" s="24" t="s">
        <v>154</v>
      </c>
      <c r="F148" s="24" t="s">
        <v>69</v>
      </c>
      <c r="G148" s="12" t="s">
        <v>331</v>
      </c>
      <c r="H148" s="14">
        <v>7000</v>
      </c>
      <c r="I148" s="24" t="s">
        <v>413</v>
      </c>
      <c r="J148" s="24" t="s">
        <v>649</v>
      </c>
      <c r="K148" s="24" t="s">
        <v>168</v>
      </c>
      <c r="L148" s="42">
        <v>5029</v>
      </c>
      <c r="M148" s="13">
        <v>5029</v>
      </c>
      <c r="N148" s="34" t="s">
        <v>601</v>
      </c>
      <c r="O148" s="24" t="s">
        <v>507</v>
      </c>
      <c r="P148" s="24" t="s">
        <v>155</v>
      </c>
      <c r="Q148" s="20">
        <v>45027</v>
      </c>
      <c r="R148" s="20">
        <v>45057</v>
      </c>
    </row>
    <row r="149" spans="1:18" ht="65.25">
      <c r="A149" s="22">
        <v>2566</v>
      </c>
      <c r="B149" s="24" t="s">
        <v>37</v>
      </c>
      <c r="C149" s="23" t="s">
        <v>149</v>
      </c>
      <c r="D149" s="25" t="s">
        <v>651</v>
      </c>
      <c r="E149" s="24" t="s">
        <v>154</v>
      </c>
      <c r="F149" s="24" t="s">
        <v>69</v>
      </c>
      <c r="G149" s="12" t="s">
        <v>332</v>
      </c>
      <c r="H149" s="14">
        <v>16100</v>
      </c>
      <c r="I149" s="24" t="s">
        <v>413</v>
      </c>
      <c r="J149" s="24" t="s">
        <v>649</v>
      </c>
      <c r="K149" s="24" t="s">
        <v>168</v>
      </c>
      <c r="L149" s="42">
        <v>12198</v>
      </c>
      <c r="M149" s="13">
        <v>12198</v>
      </c>
      <c r="N149" s="34" t="s">
        <v>602</v>
      </c>
      <c r="O149" s="24" t="s">
        <v>508</v>
      </c>
      <c r="P149" s="24" t="s">
        <v>155</v>
      </c>
      <c r="Q149" s="20">
        <v>45041</v>
      </c>
      <c r="R149" s="20">
        <v>45071</v>
      </c>
    </row>
    <row r="150" spans="1:18" ht="87">
      <c r="A150" s="22">
        <v>2566</v>
      </c>
      <c r="B150" s="24" t="s">
        <v>37</v>
      </c>
      <c r="C150" s="23" t="s">
        <v>149</v>
      </c>
      <c r="D150" s="25" t="s">
        <v>651</v>
      </c>
      <c r="E150" s="24" t="s">
        <v>154</v>
      </c>
      <c r="F150" s="24" t="s">
        <v>69</v>
      </c>
      <c r="G150" s="12" t="s">
        <v>333</v>
      </c>
      <c r="H150" s="14">
        <v>28000</v>
      </c>
      <c r="I150" s="24" t="s">
        <v>413</v>
      </c>
      <c r="J150" s="24" t="s">
        <v>649</v>
      </c>
      <c r="K150" s="24" t="s">
        <v>168</v>
      </c>
      <c r="L150" s="42">
        <v>26750</v>
      </c>
      <c r="M150" s="13">
        <v>26750</v>
      </c>
      <c r="N150" s="34" t="s">
        <v>586</v>
      </c>
      <c r="O150" s="24" t="s">
        <v>490</v>
      </c>
      <c r="P150" s="24" t="s">
        <v>155</v>
      </c>
      <c r="Q150" s="20">
        <v>45041</v>
      </c>
      <c r="R150" s="20">
        <v>45071</v>
      </c>
    </row>
    <row r="151" spans="1:18" ht="87">
      <c r="A151" s="22">
        <v>2566</v>
      </c>
      <c r="B151" s="24" t="s">
        <v>37</v>
      </c>
      <c r="C151" s="23" t="s">
        <v>149</v>
      </c>
      <c r="D151" s="25" t="s">
        <v>651</v>
      </c>
      <c r="E151" s="24" t="s">
        <v>154</v>
      </c>
      <c r="F151" s="24" t="s">
        <v>69</v>
      </c>
      <c r="G151" s="12" t="s">
        <v>334</v>
      </c>
      <c r="H151" s="14">
        <v>62595</v>
      </c>
      <c r="I151" s="24" t="s">
        <v>413</v>
      </c>
      <c r="J151" s="24" t="s">
        <v>649</v>
      </c>
      <c r="K151" s="24" t="s">
        <v>168</v>
      </c>
      <c r="L151" s="42">
        <v>61953</v>
      </c>
      <c r="M151" s="13">
        <v>61953</v>
      </c>
      <c r="N151" s="34" t="s">
        <v>586</v>
      </c>
      <c r="O151" s="24" t="s">
        <v>490</v>
      </c>
      <c r="P151" s="24" t="s">
        <v>155</v>
      </c>
      <c r="Q151" s="20">
        <v>45041</v>
      </c>
      <c r="R151" s="20">
        <v>45071</v>
      </c>
    </row>
    <row r="152" spans="1:18" ht="108.75">
      <c r="A152" s="22">
        <v>2566</v>
      </c>
      <c r="B152" s="24" t="s">
        <v>37</v>
      </c>
      <c r="C152" s="23" t="s">
        <v>149</v>
      </c>
      <c r="D152" s="25" t="s">
        <v>651</v>
      </c>
      <c r="E152" s="24" t="s">
        <v>154</v>
      </c>
      <c r="F152" s="24" t="s">
        <v>69</v>
      </c>
      <c r="G152" s="12" t="s">
        <v>335</v>
      </c>
      <c r="H152" s="14">
        <v>19000</v>
      </c>
      <c r="I152" s="24" t="s">
        <v>413</v>
      </c>
      <c r="J152" s="24" t="s">
        <v>649</v>
      </c>
      <c r="K152" s="24" t="s">
        <v>168</v>
      </c>
      <c r="L152" s="42">
        <v>18029.5</v>
      </c>
      <c r="M152" s="13">
        <v>18029.5</v>
      </c>
      <c r="N152" s="34" t="s">
        <v>558</v>
      </c>
      <c r="O152" s="24" t="s">
        <v>463</v>
      </c>
      <c r="P152" s="24" t="s">
        <v>155</v>
      </c>
      <c r="Q152" s="20">
        <v>45048</v>
      </c>
      <c r="R152" s="20">
        <v>45079</v>
      </c>
    </row>
    <row r="153" spans="1:18" ht="87">
      <c r="A153" s="22">
        <v>2566</v>
      </c>
      <c r="B153" s="24" t="s">
        <v>37</v>
      </c>
      <c r="C153" s="23" t="s">
        <v>149</v>
      </c>
      <c r="D153" s="25" t="s">
        <v>651</v>
      </c>
      <c r="E153" s="24" t="s">
        <v>154</v>
      </c>
      <c r="F153" s="24" t="s">
        <v>69</v>
      </c>
      <c r="G153" s="12" t="s">
        <v>336</v>
      </c>
      <c r="H153" s="14">
        <v>46600</v>
      </c>
      <c r="I153" s="24" t="s">
        <v>413</v>
      </c>
      <c r="J153" s="24" t="s">
        <v>649</v>
      </c>
      <c r="K153" s="24" t="s">
        <v>168</v>
      </c>
      <c r="L153" s="42">
        <v>38523.21</v>
      </c>
      <c r="M153" s="13">
        <v>38523.21</v>
      </c>
      <c r="N153" s="34" t="s">
        <v>591</v>
      </c>
      <c r="O153" s="24" t="s">
        <v>496</v>
      </c>
      <c r="P153" s="24" t="s">
        <v>155</v>
      </c>
      <c r="Q153" s="20">
        <v>45058</v>
      </c>
      <c r="R153" s="20">
        <v>45089</v>
      </c>
    </row>
    <row r="154" spans="1:18" ht="65.25">
      <c r="A154" s="22">
        <v>2566</v>
      </c>
      <c r="B154" s="24" t="s">
        <v>37</v>
      </c>
      <c r="C154" s="23" t="s">
        <v>149</v>
      </c>
      <c r="D154" s="25" t="s">
        <v>651</v>
      </c>
      <c r="E154" s="24" t="s">
        <v>154</v>
      </c>
      <c r="F154" s="24" t="s">
        <v>69</v>
      </c>
      <c r="G154" s="12" t="s">
        <v>337</v>
      </c>
      <c r="H154" s="14">
        <v>35000</v>
      </c>
      <c r="I154" s="24" t="s">
        <v>413</v>
      </c>
      <c r="J154" s="24" t="s">
        <v>649</v>
      </c>
      <c r="K154" s="24" t="s">
        <v>168</v>
      </c>
      <c r="L154" s="42">
        <v>32100</v>
      </c>
      <c r="M154" s="13">
        <v>32100</v>
      </c>
      <c r="N154" s="34" t="s">
        <v>603</v>
      </c>
      <c r="O154" s="24" t="s">
        <v>509</v>
      </c>
      <c r="P154" s="24" t="s">
        <v>155</v>
      </c>
      <c r="Q154" s="20">
        <v>45058</v>
      </c>
      <c r="R154" s="20">
        <v>45089</v>
      </c>
    </row>
    <row r="155" spans="1:18" ht="65.25">
      <c r="A155" s="22">
        <v>2566</v>
      </c>
      <c r="B155" s="24" t="s">
        <v>37</v>
      </c>
      <c r="C155" s="23" t="s">
        <v>149</v>
      </c>
      <c r="D155" s="25" t="s">
        <v>651</v>
      </c>
      <c r="E155" s="24" t="s">
        <v>154</v>
      </c>
      <c r="F155" s="24" t="s">
        <v>69</v>
      </c>
      <c r="G155" s="12" t="s">
        <v>338</v>
      </c>
      <c r="H155" s="14">
        <v>7000</v>
      </c>
      <c r="I155" s="24" t="s">
        <v>413</v>
      </c>
      <c r="J155" s="24" t="s">
        <v>649</v>
      </c>
      <c r="K155" s="24" t="s">
        <v>168</v>
      </c>
      <c r="L155" s="42">
        <v>5852.9</v>
      </c>
      <c r="M155" s="13">
        <v>5852.9</v>
      </c>
      <c r="N155" s="34" t="s">
        <v>566</v>
      </c>
      <c r="O155" s="24" t="s">
        <v>469</v>
      </c>
      <c r="P155" s="24" t="s">
        <v>155</v>
      </c>
      <c r="Q155" s="20">
        <v>45058</v>
      </c>
      <c r="R155" s="20">
        <v>45089</v>
      </c>
    </row>
    <row r="156" spans="1:18" ht="65.25">
      <c r="A156" s="22">
        <v>2566</v>
      </c>
      <c r="B156" s="24" t="s">
        <v>37</v>
      </c>
      <c r="C156" s="23" t="s">
        <v>149</v>
      </c>
      <c r="D156" s="25" t="s">
        <v>651</v>
      </c>
      <c r="E156" s="24" t="s">
        <v>154</v>
      </c>
      <c r="F156" s="24" t="s">
        <v>69</v>
      </c>
      <c r="G156" s="12" t="s">
        <v>339</v>
      </c>
      <c r="H156" s="14">
        <v>9000</v>
      </c>
      <c r="I156" s="24" t="s">
        <v>413</v>
      </c>
      <c r="J156" s="24" t="s">
        <v>649</v>
      </c>
      <c r="K156" s="24" t="s">
        <v>168</v>
      </c>
      <c r="L156" s="42">
        <v>6420</v>
      </c>
      <c r="M156" s="13">
        <v>6420</v>
      </c>
      <c r="N156" s="34" t="s">
        <v>604</v>
      </c>
      <c r="O156" s="24" t="s">
        <v>510</v>
      </c>
      <c r="P156" s="24" t="s">
        <v>155</v>
      </c>
      <c r="Q156" s="20">
        <v>45065</v>
      </c>
      <c r="R156" s="20">
        <v>45096</v>
      </c>
    </row>
    <row r="157" spans="1:18" ht="87">
      <c r="A157" s="22">
        <v>2566</v>
      </c>
      <c r="B157" s="24" t="s">
        <v>37</v>
      </c>
      <c r="C157" s="23" t="s">
        <v>149</v>
      </c>
      <c r="D157" s="25" t="s">
        <v>651</v>
      </c>
      <c r="E157" s="24" t="s">
        <v>154</v>
      </c>
      <c r="F157" s="24" t="s">
        <v>69</v>
      </c>
      <c r="G157" s="12" t="s">
        <v>340</v>
      </c>
      <c r="H157" s="14">
        <v>42000</v>
      </c>
      <c r="I157" s="24" t="s">
        <v>413</v>
      </c>
      <c r="J157" s="24" t="s">
        <v>649</v>
      </c>
      <c r="K157" s="24" t="s">
        <v>168</v>
      </c>
      <c r="L157" s="42">
        <v>38000</v>
      </c>
      <c r="M157" s="13">
        <v>38000</v>
      </c>
      <c r="N157" s="34" t="s">
        <v>605</v>
      </c>
      <c r="O157" s="24" t="s">
        <v>511</v>
      </c>
      <c r="P157" s="24" t="s">
        <v>155</v>
      </c>
      <c r="Q157" s="20">
        <v>45065</v>
      </c>
      <c r="R157" s="20">
        <v>45096</v>
      </c>
    </row>
    <row r="158" spans="1:18" ht="65.25">
      <c r="A158" s="22">
        <v>2566</v>
      </c>
      <c r="B158" s="24" t="s">
        <v>37</v>
      </c>
      <c r="C158" s="23" t="s">
        <v>149</v>
      </c>
      <c r="D158" s="25" t="s">
        <v>651</v>
      </c>
      <c r="E158" s="24" t="s">
        <v>154</v>
      </c>
      <c r="F158" s="24" t="s">
        <v>69</v>
      </c>
      <c r="G158" s="12" t="s">
        <v>341</v>
      </c>
      <c r="H158" s="14">
        <v>19000</v>
      </c>
      <c r="I158" s="24" t="s">
        <v>413</v>
      </c>
      <c r="J158" s="24" t="s">
        <v>649</v>
      </c>
      <c r="K158" s="24" t="s">
        <v>168</v>
      </c>
      <c r="L158" s="42">
        <v>18553.8</v>
      </c>
      <c r="M158" s="13">
        <v>18553.8</v>
      </c>
      <c r="N158" s="34" t="s">
        <v>555</v>
      </c>
      <c r="O158" s="24" t="s">
        <v>460</v>
      </c>
      <c r="P158" s="24" t="s">
        <v>155</v>
      </c>
      <c r="Q158" s="20">
        <v>45072</v>
      </c>
      <c r="R158" s="20">
        <v>45103</v>
      </c>
    </row>
    <row r="159" spans="1:18" ht="130.5">
      <c r="A159" s="22">
        <v>2566</v>
      </c>
      <c r="B159" s="24" t="s">
        <v>37</v>
      </c>
      <c r="C159" s="23" t="s">
        <v>149</v>
      </c>
      <c r="D159" s="25" t="s">
        <v>651</v>
      </c>
      <c r="E159" s="24" t="s">
        <v>154</v>
      </c>
      <c r="F159" s="24" t="s">
        <v>69</v>
      </c>
      <c r="G159" s="12" t="s">
        <v>342</v>
      </c>
      <c r="H159" s="14">
        <v>26000</v>
      </c>
      <c r="I159" s="24" t="s">
        <v>413</v>
      </c>
      <c r="J159" s="24" t="s">
        <v>649</v>
      </c>
      <c r="K159" s="24" t="s">
        <v>168</v>
      </c>
      <c r="L159" s="42">
        <v>25680</v>
      </c>
      <c r="M159" s="13">
        <v>25680</v>
      </c>
      <c r="N159" s="34" t="s">
        <v>554</v>
      </c>
      <c r="O159" s="47" t="s">
        <v>458</v>
      </c>
      <c r="P159" s="24" t="s">
        <v>155</v>
      </c>
      <c r="Q159" s="20">
        <v>45072</v>
      </c>
      <c r="R159" s="20">
        <v>45103</v>
      </c>
    </row>
    <row r="160" spans="1:18" ht="87">
      <c r="A160" s="22">
        <v>2566</v>
      </c>
      <c r="B160" s="24" t="s">
        <v>37</v>
      </c>
      <c r="C160" s="23" t="s">
        <v>149</v>
      </c>
      <c r="D160" s="25" t="s">
        <v>651</v>
      </c>
      <c r="E160" s="24" t="s">
        <v>154</v>
      </c>
      <c r="F160" s="24" t="s">
        <v>69</v>
      </c>
      <c r="G160" s="12" t="s">
        <v>343</v>
      </c>
      <c r="H160" s="14">
        <v>6100</v>
      </c>
      <c r="I160" s="24" t="s">
        <v>413</v>
      </c>
      <c r="J160" s="24" t="s">
        <v>649</v>
      </c>
      <c r="K160" s="24" t="s">
        <v>168</v>
      </c>
      <c r="L160" s="42">
        <v>6099</v>
      </c>
      <c r="M160" s="13">
        <v>6099</v>
      </c>
      <c r="N160" s="35" t="s">
        <v>606</v>
      </c>
      <c r="O160" s="24" t="s">
        <v>234</v>
      </c>
      <c r="P160" s="24" t="s">
        <v>155</v>
      </c>
      <c r="Q160" s="20">
        <v>45076</v>
      </c>
      <c r="R160" s="20">
        <v>45107</v>
      </c>
    </row>
    <row r="161" spans="1:18" ht="87">
      <c r="A161" s="22">
        <v>2566</v>
      </c>
      <c r="B161" s="24" t="s">
        <v>37</v>
      </c>
      <c r="C161" s="23" t="s">
        <v>149</v>
      </c>
      <c r="D161" s="25" t="s">
        <v>651</v>
      </c>
      <c r="E161" s="24" t="s">
        <v>154</v>
      </c>
      <c r="F161" s="24" t="s">
        <v>69</v>
      </c>
      <c r="G161" s="12" t="s">
        <v>344</v>
      </c>
      <c r="H161" s="14">
        <v>80000</v>
      </c>
      <c r="I161" s="24" t="s">
        <v>413</v>
      </c>
      <c r="J161" s="24" t="s">
        <v>649</v>
      </c>
      <c r="K161" s="24" t="s">
        <v>168</v>
      </c>
      <c r="L161" s="42">
        <v>77300.28</v>
      </c>
      <c r="M161" s="13">
        <v>77300.28</v>
      </c>
      <c r="N161" s="35" t="s">
        <v>607</v>
      </c>
      <c r="O161" s="24" t="s">
        <v>512</v>
      </c>
      <c r="P161" s="24" t="s">
        <v>155</v>
      </c>
      <c r="Q161" s="20">
        <v>45086</v>
      </c>
      <c r="R161" s="20">
        <v>45116</v>
      </c>
    </row>
    <row r="162" spans="1:18" ht="108.75">
      <c r="A162" s="22">
        <v>2566</v>
      </c>
      <c r="B162" s="24" t="s">
        <v>37</v>
      </c>
      <c r="C162" s="23" t="s">
        <v>149</v>
      </c>
      <c r="D162" s="25" t="s">
        <v>651</v>
      </c>
      <c r="E162" s="24" t="s">
        <v>154</v>
      </c>
      <c r="F162" s="24" t="s">
        <v>69</v>
      </c>
      <c r="G162" s="12" t="s">
        <v>345</v>
      </c>
      <c r="H162" s="14">
        <v>20000</v>
      </c>
      <c r="I162" s="24" t="s">
        <v>413</v>
      </c>
      <c r="J162" s="24" t="s">
        <v>649</v>
      </c>
      <c r="K162" s="24" t="s">
        <v>168</v>
      </c>
      <c r="L162" s="42">
        <v>18190</v>
      </c>
      <c r="M162" s="13">
        <v>18190</v>
      </c>
      <c r="N162" s="35" t="s">
        <v>583</v>
      </c>
      <c r="O162" s="24" t="s">
        <v>487</v>
      </c>
      <c r="P162" s="24" t="s">
        <v>155</v>
      </c>
      <c r="Q162" s="20">
        <v>45091</v>
      </c>
      <c r="R162" s="20">
        <v>45121</v>
      </c>
    </row>
    <row r="163" spans="1:18" ht="65.25">
      <c r="A163" s="22">
        <v>2566</v>
      </c>
      <c r="B163" s="24" t="s">
        <v>37</v>
      </c>
      <c r="C163" s="23" t="s">
        <v>149</v>
      </c>
      <c r="D163" s="25" t="s">
        <v>651</v>
      </c>
      <c r="E163" s="24" t="s">
        <v>154</v>
      </c>
      <c r="F163" s="24" t="s">
        <v>69</v>
      </c>
      <c r="G163" s="12" t="s">
        <v>346</v>
      </c>
      <c r="H163" s="14">
        <v>6800</v>
      </c>
      <c r="I163" s="24" t="s">
        <v>413</v>
      </c>
      <c r="J163" s="24" t="s">
        <v>649</v>
      </c>
      <c r="K163" s="24" t="s">
        <v>168</v>
      </c>
      <c r="L163" s="42">
        <v>6741</v>
      </c>
      <c r="M163" s="13">
        <v>6741</v>
      </c>
      <c r="N163" s="35" t="s">
        <v>586</v>
      </c>
      <c r="O163" s="24" t="s">
        <v>490</v>
      </c>
      <c r="P163" s="24" t="s">
        <v>155</v>
      </c>
      <c r="Q163" s="20">
        <v>45100</v>
      </c>
      <c r="R163" s="20">
        <v>45130</v>
      </c>
    </row>
    <row r="164" spans="1:18" ht="65.25">
      <c r="A164" s="22">
        <v>2566</v>
      </c>
      <c r="B164" s="24" t="s">
        <v>37</v>
      </c>
      <c r="C164" s="23" t="s">
        <v>149</v>
      </c>
      <c r="D164" s="25" t="s">
        <v>651</v>
      </c>
      <c r="E164" s="24" t="s">
        <v>154</v>
      </c>
      <c r="F164" s="24" t="s">
        <v>69</v>
      </c>
      <c r="G164" s="12" t="s">
        <v>347</v>
      </c>
      <c r="H164" s="14">
        <v>20000</v>
      </c>
      <c r="I164" s="24" t="s">
        <v>413</v>
      </c>
      <c r="J164" s="24" t="s">
        <v>649</v>
      </c>
      <c r="K164" s="24" t="s">
        <v>168</v>
      </c>
      <c r="L164" s="42">
        <v>18725</v>
      </c>
      <c r="M164" s="13">
        <v>18725</v>
      </c>
      <c r="N164" s="34" t="s">
        <v>434</v>
      </c>
      <c r="O164" s="19" t="s">
        <v>219</v>
      </c>
      <c r="P164" s="24" t="s">
        <v>155</v>
      </c>
      <c r="Q164" s="20">
        <v>45100</v>
      </c>
      <c r="R164" s="20">
        <v>45130</v>
      </c>
    </row>
    <row r="165" spans="1:18" ht="65.25">
      <c r="A165" s="22">
        <v>2566</v>
      </c>
      <c r="B165" s="24" t="s">
        <v>37</v>
      </c>
      <c r="C165" s="23" t="s">
        <v>149</v>
      </c>
      <c r="D165" s="25" t="s">
        <v>651</v>
      </c>
      <c r="E165" s="24" t="s">
        <v>154</v>
      </c>
      <c r="F165" s="24" t="s">
        <v>69</v>
      </c>
      <c r="G165" s="12" t="s">
        <v>348</v>
      </c>
      <c r="H165" s="14">
        <f>3640+2808</f>
        <v>6448</v>
      </c>
      <c r="I165" s="24" t="s">
        <v>413</v>
      </c>
      <c r="J165" s="24" t="s">
        <v>649</v>
      </c>
      <c r="K165" s="24" t="s">
        <v>168</v>
      </c>
      <c r="L165" s="42">
        <v>5012.95</v>
      </c>
      <c r="M165" s="13">
        <v>5012.95</v>
      </c>
      <c r="N165" s="35" t="s">
        <v>608</v>
      </c>
      <c r="O165" s="24" t="s">
        <v>513</v>
      </c>
      <c r="P165" s="24" t="s">
        <v>155</v>
      </c>
      <c r="Q165" s="20">
        <v>45107</v>
      </c>
      <c r="R165" s="20">
        <v>45137</v>
      </c>
    </row>
    <row r="166" spans="1:18" ht="65.25">
      <c r="A166" s="22">
        <v>2566</v>
      </c>
      <c r="B166" s="24" t="s">
        <v>37</v>
      </c>
      <c r="C166" s="23" t="s">
        <v>149</v>
      </c>
      <c r="D166" s="25" t="s">
        <v>651</v>
      </c>
      <c r="E166" s="24" t="s">
        <v>154</v>
      </c>
      <c r="F166" s="24" t="s">
        <v>69</v>
      </c>
      <c r="G166" s="12" t="s">
        <v>349</v>
      </c>
      <c r="H166" s="14">
        <f>728+2912+3120+3120+1040+1560</f>
        <v>12480</v>
      </c>
      <c r="I166" s="24" t="s">
        <v>413</v>
      </c>
      <c r="J166" s="24" t="s">
        <v>649</v>
      </c>
      <c r="K166" s="24" t="s">
        <v>168</v>
      </c>
      <c r="L166" s="42">
        <v>5927.8</v>
      </c>
      <c r="M166" s="13">
        <v>5927.8</v>
      </c>
      <c r="N166" s="35" t="s">
        <v>609</v>
      </c>
      <c r="O166" s="24" t="s">
        <v>514</v>
      </c>
      <c r="P166" s="24" t="s">
        <v>155</v>
      </c>
      <c r="Q166" s="20">
        <v>45107</v>
      </c>
      <c r="R166" s="20">
        <v>45137</v>
      </c>
    </row>
    <row r="167" spans="1:18" ht="65.25">
      <c r="A167" s="22">
        <v>2566</v>
      </c>
      <c r="B167" s="24" t="s">
        <v>37</v>
      </c>
      <c r="C167" s="23" t="s">
        <v>149</v>
      </c>
      <c r="D167" s="25" t="s">
        <v>651</v>
      </c>
      <c r="E167" s="24" t="s">
        <v>154</v>
      </c>
      <c r="F167" s="24" t="s">
        <v>69</v>
      </c>
      <c r="G167" s="12" t="s">
        <v>348</v>
      </c>
      <c r="H167" s="14">
        <f>3120+2704</f>
        <v>5824</v>
      </c>
      <c r="I167" s="24" t="s">
        <v>413</v>
      </c>
      <c r="J167" s="24" t="s">
        <v>649</v>
      </c>
      <c r="K167" s="24" t="s">
        <v>168</v>
      </c>
      <c r="L167" s="42">
        <v>3959</v>
      </c>
      <c r="M167" s="13">
        <v>3959</v>
      </c>
      <c r="N167" s="35" t="s">
        <v>610</v>
      </c>
      <c r="O167" s="24" t="s">
        <v>515</v>
      </c>
      <c r="P167" s="24" t="s">
        <v>155</v>
      </c>
      <c r="Q167" s="20">
        <v>45107</v>
      </c>
      <c r="R167" s="20">
        <v>45137</v>
      </c>
    </row>
    <row r="168" spans="1:18" ht="65.25">
      <c r="A168" s="22">
        <v>2566</v>
      </c>
      <c r="B168" s="24" t="s">
        <v>37</v>
      </c>
      <c r="C168" s="23" t="s">
        <v>149</v>
      </c>
      <c r="D168" s="25" t="s">
        <v>651</v>
      </c>
      <c r="E168" s="24" t="s">
        <v>154</v>
      </c>
      <c r="F168" s="24" t="s">
        <v>69</v>
      </c>
      <c r="G168" s="12" t="s">
        <v>350</v>
      </c>
      <c r="H168" s="14">
        <v>2700</v>
      </c>
      <c r="I168" s="24" t="s">
        <v>413</v>
      </c>
      <c r="J168" s="24" t="s">
        <v>649</v>
      </c>
      <c r="K168" s="24" t="s">
        <v>168</v>
      </c>
      <c r="L168" s="42">
        <v>2589.4</v>
      </c>
      <c r="M168" s="13">
        <v>2589.4</v>
      </c>
      <c r="N168" s="35" t="s">
        <v>611</v>
      </c>
      <c r="O168" s="24" t="s">
        <v>230</v>
      </c>
      <c r="P168" s="24" t="s">
        <v>155</v>
      </c>
      <c r="Q168" s="20">
        <v>45107</v>
      </c>
      <c r="R168" s="20">
        <v>45137</v>
      </c>
    </row>
    <row r="169" spans="1:18" ht="130.5">
      <c r="A169" s="22">
        <v>2566</v>
      </c>
      <c r="B169" s="24" t="s">
        <v>37</v>
      </c>
      <c r="C169" s="23" t="s">
        <v>149</v>
      </c>
      <c r="D169" s="25" t="s">
        <v>651</v>
      </c>
      <c r="E169" s="24" t="s">
        <v>154</v>
      </c>
      <c r="F169" s="24" t="s">
        <v>69</v>
      </c>
      <c r="G169" s="12" t="s">
        <v>351</v>
      </c>
      <c r="H169" s="14">
        <v>4200</v>
      </c>
      <c r="I169" s="24" t="s">
        <v>413</v>
      </c>
      <c r="J169" s="24" t="s">
        <v>649</v>
      </c>
      <c r="K169" s="24" t="s">
        <v>168</v>
      </c>
      <c r="L169" s="42">
        <v>3210</v>
      </c>
      <c r="M169" s="13">
        <v>3210</v>
      </c>
      <c r="N169" s="35" t="s">
        <v>612</v>
      </c>
      <c r="O169" s="24" t="s">
        <v>516</v>
      </c>
      <c r="P169" s="24" t="s">
        <v>155</v>
      </c>
      <c r="Q169" s="20">
        <v>45107</v>
      </c>
      <c r="R169" s="20">
        <v>45137</v>
      </c>
    </row>
    <row r="170" spans="1:18" ht="87">
      <c r="A170" s="22">
        <v>2566</v>
      </c>
      <c r="B170" s="24" t="s">
        <v>37</v>
      </c>
      <c r="C170" s="23" t="s">
        <v>149</v>
      </c>
      <c r="D170" s="25" t="s">
        <v>651</v>
      </c>
      <c r="E170" s="24" t="s">
        <v>154</v>
      </c>
      <c r="F170" s="24" t="s">
        <v>69</v>
      </c>
      <c r="G170" s="12" t="s">
        <v>352</v>
      </c>
      <c r="H170" s="16">
        <v>16000</v>
      </c>
      <c r="I170" s="24" t="s">
        <v>413</v>
      </c>
      <c r="J170" s="24" t="s">
        <v>649</v>
      </c>
      <c r="K170" s="24" t="s">
        <v>168</v>
      </c>
      <c r="L170" s="15">
        <v>15247.5</v>
      </c>
      <c r="M170" s="16">
        <v>15247.5</v>
      </c>
      <c r="N170" s="35" t="s">
        <v>447</v>
      </c>
      <c r="O170" s="24" t="s">
        <v>234</v>
      </c>
      <c r="P170" s="24" t="s">
        <v>155</v>
      </c>
      <c r="Q170" s="20">
        <v>45113</v>
      </c>
      <c r="R170" s="20">
        <v>45144</v>
      </c>
    </row>
    <row r="171" spans="1:18" ht="65.25">
      <c r="A171" s="22">
        <v>2566</v>
      </c>
      <c r="B171" s="24" t="s">
        <v>37</v>
      </c>
      <c r="C171" s="23" t="s">
        <v>149</v>
      </c>
      <c r="D171" s="25" t="s">
        <v>651</v>
      </c>
      <c r="E171" s="24" t="s">
        <v>154</v>
      </c>
      <c r="F171" s="24" t="s">
        <v>69</v>
      </c>
      <c r="G171" s="12" t="s">
        <v>353</v>
      </c>
      <c r="H171" s="16">
        <v>43900</v>
      </c>
      <c r="I171" s="24" t="s">
        <v>413</v>
      </c>
      <c r="J171" s="24" t="s">
        <v>649</v>
      </c>
      <c r="K171" s="24" t="s">
        <v>168</v>
      </c>
      <c r="L171" s="15">
        <v>34775</v>
      </c>
      <c r="M171" s="16">
        <v>34775</v>
      </c>
      <c r="N171" s="35" t="s">
        <v>613</v>
      </c>
      <c r="O171" s="24" t="s">
        <v>517</v>
      </c>
      <c r="P171" s="24" t="s">
        <v>155</v>
      </c>
      <c r="Q171" s="20">
        <v>45124</v>
      </c>
      <c r="R171" s="20">
        <v>45155</v>
      </c>
    </row>
    <row r="172" spans="1:18" ht="65.25">
      <c r="A172" s="22">
        <v>2566</v>
      </c>
      <c r="B172" s="24" t="s">
        <v>37</v>
      </c>
      <c r="C172" s="23" t="s">
        <v>149</v>
      </c>
      <c r="D172" s="25" t="s">
        <v>651</v>
      </c>
      <c r="E172" s="24" t="s">
        <v>154</v>
      </c>
      <c r="F172" s="24" t="s">
        <v>69</v>
      </c>
      <c r="G172" s="12" t="s">
        <v>354</v>
      </c>
      <c r="H172" s="13">
        <v>43900</v>
      </c>
      <c r="I172" s="24" t="s">
        <v>413</v>
      </c>
      <c r="J172" s="24" t="s">
        <v>649</v>
      </c>
      <c r="K172" s="24" t="s">
        <v>168</v>
      </c>
      <c r="L172" s="42">
        <v>34775</v>
      </c>
      <c r="M172" s="13">
        <v>34775</v>
      </c>
      <c r="N172" s="35" t="s">
        <v>614</v>
      </c>
      <c r="O172" s="24" t="s">
        <v>518</v>
      </c>
      <c r="P172" s="24" t="s">
        <v>155</v>
      </c>
      <c r="Q172" s="21">
        <v>45124</v>
      </c>
      <c r="R172" s="20">
        <v>45155</v>
      </c>
    </row>
    <row r="173" spans="1:18" ht="65.25">
      <c r="A173" s="22">
        <v>2566</v>
      </c>
      <c r="B173" s="24" t="s">
        <v>37</v>
      </c>
      <c r="C173" s="23" t="s">
        <v>149</v>
      </c>
      <c r="D173" s="25" t="s">
        <v>651</v>
      </c>
      <c r="E173" s="24" t="s">
        <v>154</v>
      </c>
      <c r="F173" s="24" t="s">
        <v>69</v>
      </c>
      <c r="G173" s="12" t="s">
        <v>355</v>
      </c>
      <c r="H173" s="16">
        <v>15000</v>
      </c>
      <c r="I173" s="24" t="s">
        <v>413</v>
      </c>
      <c r="J173" s="24" t="s">
        <v>649</v>
      </c>
      <c r="K173" s="24" t="s">
        <v>168</v>
      </c>
      <c r="L173" s="15">
        <v>11770</v>
      </c>
      <c r="M173" s="16">
        <v>11770</v>
      </c>
      <c r="N173" s="35" t="s">
        <v>575</v>
      </c>
      <c r="O173" s="24" t="s">
        <v>479</v>
      </c>
      <c r="P173" s="24" t="s">
        <v>155</v>
      </c>
      <c r="Q173" s="20">
        <v>45127</v>
      </c>
      <c r="R173" s="20">
        <v>45158</v>
      </c>
    </row>
    <row r="174" spans="1:18" ht="65.25">
      <c r="A174" s="22">
        <v>2566</v>
      </c>
      <c r="B174" s="24" t="s">
        <v>37</v>
      </c>
      <c r="C174" s="23" t="s">
        <v>149</v>
      </c>
      <c r="D174" s="25" t="s">
        <v>651</v>
      </c>
      <c r="E174" s="24" t="s">
        <v>154</v>
      </c>
      <c r="F174" s="24" t="s">
        <v>69</v>
      </c>
      <c r="G174" s="12" t="s">
        <v>356</v>
      </c>
      <c r="H174" s="16">
        <v>16675</v>
      </c>
      <c r="I174" s="24" t="s">
        <v>413</v>
      </c>
      <c r="J174" s="24" t="s">
        <v>649</v>
      </c>
      <c r="K174" s="24" t="s">
        <v>168</v>
      </c>
      <c r="L174" s="15">
        <v>16675</v>
      </c>
      <c r="M174" s="16">
        <v>16675</v>
      </c>
      <c r="N174" s="35" t="s">
        <v>615</v>
      </c>
      <c r="O174" s="24" t="s">
        <v>519</v>
      </c>
      <c r="P174" s="24" t="s">
        <v>155</v>
      </c>
      <c r="Q174" s="20">
        <v>45141</v>
      </c>
      <c r="R174" s="20">
        <v>45172</v>
      </c>
    </row>
    <row r="175" spans="1:18" ht="65.25">
      <c r="A175" s="22">
        <v>2566</v>
      </c>
      <c r="B175" s="24" t="s">
        <v>37</v>
      </c>
      <c r="C175" s="23" t="s">
        <v>149</v>
      </c>
      <c r="D175" s="25" t="s">
        <v>651</v>
      </c>
      <c r="E175" s="24" t="s">
        <v>154</v>
      </c>
      <c r="F175" s="24" t="s">
        <v>69</v>
      </c>
      <c r="G175" s="12" t="s">
        <v>357</v>
      </c>
      <c r="H175" s="16">
        <v>40916.8</v>
      </c>
      <c r="I175" s="24" t="s">
        <v>413</v>
      </c>
      <c r="J175" s="24" t="s">
        <v>649</v>
      </c>
      <c r="K175" s="24" t="s">
        <v>168</v>
      </c>
      <c r="L175" s="15">
        <v>40916.8</v>
      </c>
      <c r="M175" s="16">
        <v>40916.8</v>
      </c>
      <c r="N175" s="35" t="s">
        <v>616</v>
      </c>
      <c r="O175" s="24" t="s">
        <v>520</v>
      </c>
      <c r="P175" s="24" t="s">
        <v>155</v>
      </c>
      <c r="Q175" s="20">
        <v>45141</v>
      </c>
      <c r="R175" s="20">
        <v>45172</v>
      </c>
    </row>
    <row r="176" spans="1:18" ht="65.25">
      <c r="A176" s="22">
        <v>2566</v>
      </c>
      <c r="B176" s="24" t="s">
        <v>37</v>
      </c>
      <c r="C176" s="23" t="s">
        <v>149</v>
      </c>
      <c r="D176" s="25" t="s">
        <v>651</v>
      </c>
      <c r="E176" s="24" t="s">
        <v>154</v>
      </c>
      <c r="F176" s="24" t="s">
        <v>69</v>
      </c>
      <c r="G176" s="12" t="s">
        <v>358</v>
      </c>
      <c r="H176" s="16">
        <v>6687.5</v>
      </c>
      <c r="I176" s="24" t="s">
        <v>413</v>
      </c>
      <c r="J176" s="24" t="s">
        <v>649</v>
      </c>
      <c r="K176" s="24" t="s">
        <v>168</v>
      </c>
      <c r="L176" s="15">
        <v>6687.5</v>
      </c>
      <c r="M176" s="16">
        <v>6687.5</v>
      </c>
      <c r="N176" s="35" t="s">
        <v>617</v>
      </c>
      <c r="O176" s="24" t="s">
        <v>521</v>
      </c>
      <c r="P176" s="24" t="s">
        <v>155</v>
      </c>
      <c r="Q176" s="20">
        <v>45141</v>
      </c>
      <c r="R176" s="20">
        <v>45172</v>
      </c>
    </row>
    <row r="177" spans="1:18" ht="65.25">
      <c r="A177" s="22">
        <v>2566</v>
      </c>
      <c r="B177" s="24" t="s">
        <v>37</v>
      </c>
      <c r="C177" s="23" t="s">
        <v>149</v>
      </c>
      <c r="D177" s="25" t="s">
        <v>651</v>
      </c>
      <c r="E177" s="24" t="s">
        <v>154</v>
      </c>
      <c r="F177" s="24" t="s">
        <v>69</v>
      </c>
      <c r="G177" s="12" t="s">
        <v>359</v>
      </c>
      <c r="H177" s="16">
        <v>3049.5</v>
      </c>
      <c r="I177" s="24" t="s">
        <v>413</v>
      </c>
      <c r="J177" s="24" t="s">
        <v>649</v>
      </c>
      <c r="K177" s="24" t="s">
        <v>168</v>
      </c>
      <c r="L177" s="15">
        <v>3049.5</v>
      </c>
      <c r="M177" s="16">
        <v>3049.5</v>
      </c>
      <c r="N177" s="35" t="s">
        <v>618</v>
      </c>
      <c r="O177" s="24" t="s">
        <v>522</v>
      </c>
      <c r="P177" s="24" t="s">
        <v>155</v>
      </c>
      <c r="Q177" s="20">
        <v>45141</v>
      </c>
      <c r="R177" s="20">
        <v>45172</v>
      </c>
    </row>
    <row r="178" spans="1:18" ht="65.25">
      <c r="A178" s="22">
        <v>2566</v>
      </c>
      <c r="B178" s="24" t="s">
        <v>37</v>
      </c>
      <c r="C178" s="23" t="s">
        <v>149</v>
      </c>
      <c r="D178" s="25" t="s">
        <v>651</v>
      </c>
      <c r="E178" s="24" t="s">
        <v>154</v>
      </c>
      <c r="F178" s="24" t="s">
        <v>69</v>
      </c>
      <c r="G178" s="12" t="s">
        <v>360</v>
      </c>
      <c r="H178" s="16">
        <v>26000</v>
      </c>
      <c r="I178" s="24" t="s">
        <v>413</v>
      </c>
      <c r="J178" s="24" t="s">
        <v>649</v>
      </c>
      <c r="K178" s="24" t="s">
        <v>168</v>
      </c>
      <c r="L178" s="15">
        <v>25680</v>
      </c>
      <c r="M178" s="16">
        <v>25680</v>
      </c>
      <c r="N178" s="35" t="s">
        <v>570</v>
      </c>
      <c r="O178" s="24" t="s">
        <v>473</v>
      </c>
      <c r="P178" s="24" t="s">
        <v>155</v>
      </c>
      <c r="Q178" s="20">
        <v>45146</v>
      </c>
      <c r="R178" s="20">
        <v>45177</v>
      </c>
    </row>
    <row r="179" spans="1:18" ht="65.25">
      <c r="A179" s="22">
        <v>2566</v>
      </c>
      <c r="B179" s="24" t="s">
        <v>37</v>
      </c>
      <c r="C179" s="23" t="s">
        <v>149</v>
      </c>
      <c r="D179" s="25" t="s">
        <v>651</v>
      </c>
      <c r="E179" s="24" t="s">
        <v>154</v>
      </c>
      <c r="F179" s="24" t="s">
        <v>69</v>
      </c>
      <c r="G179" s="12" t="s">
        <v>361</v>
      </c>
      <c r="H179" s="16">
        <v>9400</v>
      </c>
      <c r="I179" s="24" t="s">
        <v>413</v>
      </c>
      <c r="J179" s="24" t="s">
        <v>649</v>
      </c>
      <c r="K179" s="24" t="s">
        <v>168</v>
      </c>
      <c r="L179" s="15">
        <v>8816.8</v>
      </c>
      <c r="M179" s="16">
        <v>8816.8</v>
      </c>
      <c r="N179" s="35" t="s">
        <v>566</v>
      </c>
      <c r="O179" s="24" t="s">
        <v>470</v>
      </c>
      <c r="P179" s="24" t="s">
        <v>155</v>
      </c>
      <c r="Q179" s="20">
        <v>45156</v>
      </c>
      <c r="R179" s="20">
        <v>45187</v>
      </c>
    </row>
    <row r="180" spans="1:18" ht="65.25">
      <c r="A180" s="22">
        <v>2566</v>
      </c>
      <c r="B180" s="24" t="s">
        <v>37</v>
      </c>
      <c r="C180" s="23" t="s">
        <v>149</v>
      </c>
      <c r="D180" s="25" t="s">
        <v>651</v>
      </c>
      <c r="E180" s="24" t="s">
        <v>154</v>
      </c>
      <c r="F180" s="24" t="s">
        <v>69</v>
      </c>
      <c r="G180" s="12" t="s">
        <v>362</v>
      </c>
      <c r="H180" s="16">
        <v>90000</v>
      </c>
      <c r="I180" s="24" t="s">
        <v>413</v>
      </c>
      <c r="J180" s="24" t="s">
        <v>649</v>
      </c>
      <c r="K180" s="24" t="s">
        <v>168</v>
      </c>
      <c r="L180" s="15">
        <v>86573.06</v>
      </c>
      <c r="M180" s="16">
        <v>86573.06</v>
      </c>
      <c r="N180" s="35" t="s">
        <v>619</v>
      </c>
      <c r="O180" s="24" t="s">
        <v>523</v>
      </c>
      <c r="P180" s="24" t="s">
        <v>155</v>
      </c>
      <c r="Q180" s="20">
        <v>45159</v>
      </c>
      <c r="R180" s="20">
        <v>45190</v>
      </c>
    </row>
    <row r="181" spans="1:18" ht="65.25">
      <c r="A181" s="22">
        <v>2566</v>
      </c>
      <c r="B181" s="24" t="s">
        <v>37</v>
      </c>
      <c r="C181" s="23" t="s">
        <v>149</v>
      </c>
      <c r="D181" s="25" t="s">
        <v>651</v>
      </c>
      <c r="E181" s="24" t="s">
        <v>154</v>
      </c>
      <c r="F181" s="24" t="s">
        <v>69</v>
      </c>
      <c r="G181" s="12" t="s">
        <v>363</v>
      </c>
      <c r="H181" s="16">
        <f>1100+2500</f>
        <v>3600</v>
      </c>
      <c r="I181" s="24" t="s">
        <v>413</v>
      </c>
      <c r="J181" s="24" t="s">
        <v>649</v>
      </c>
      <c r="K181" s="24" t="s">
        <v>168</v>
      </c>
      <c r="L181" s="15">
        <v>2722.08</v>
      </c>
      <c r="M181" s="16">
        <v>2722.08</v>
      </c>
      <c r="N181" s="35" t="s">
        <v>599</v>
      </c>
      <c r="O181" s="24" t="s">
        <v>505</v>
      </c>
      <c r="P181" s="24" t="s">
        <v>155</v>
      </c>
      <c r="Q181" s="20">
        <v>45167</v>
      </c>
      <c r="R181" s="20">
        <v>45198</v>
      </c>
    </row>
    <row r="182" spans="1:18" ht="65.25">
      <c r="A182" s="22">
        <v>2566</v>
      </c>
      <c r="B182" s="24" t="s">
        <v>37</v>
      </c>
      <c r="C182" s="23" t="s">
        <v>149</v>
      </c>
      <c r="D182" s="25" t="s">
        <v>651</v>
      </c>
      <c r="E182" s="24" t="s">
        <v>154</v>
      </c>
      <c r="F182" s="24" t="s">
        <v>69</v>
      </c>
      <c r="G182" s="12" t="s">
        <v>363</v>
      </c>
      <c r="H182" s="16">
        <f>2100+500</f>
        <v>2600</v>
      </c>
      <c r="I182" s="24" t="s">
        <v>413</v>
      </c>
      <c r="J182" s="24" t="s">
        <v>649</v>
      </c>
      <c r="K182" s="24" t="s">
        <v>168</v>
      </c>
      <c r="L182" s="15">
        <v>1508.7</v>
      </c>
      <c r="M182" s="16">
        <v>1508.7</v>
      </c>
      <c r="N182" s="35" t="s">
        <v>620</v>
      </c>
      <c r="O182" s="24" t="s">
        <v>524</v>
      </c>
      <c r="P182" s="24" t="s">
        <v>155</v>
      </c>
      <c r="Q182" s="20">
        <v>45167</v>
      </c>
      <c r="R182" s="20">
        <v>45198</v>
      </c>
    </row>
    <row r="183" spans="1:18" ht="65.25">
      <c r="A183" s="22">
        <v>2566</v>
      </c>
      <c r="B183" s="24" t="s">
        <v>37</v>
      </c>
      <c r="C183" s="23" t="s">
        <v>149</v>
      </c>
      <c r="D183" s="25" t="s">
        <v>651</v>
      </c>
      <c r="E183" s="24" t="s">
        <v>154</v>
      </c>
      <c r="F183" s="24" t="s">
        <v>69</v>
      </c>
      <c r="G183" s="12" t="s">
        <v>364</v>
      </c>
      <c r="H183" s="16">
        <v>8600</v>
      </c>
      <c r="I183" s="24" t="s">
        <v>413</v>
      </c>
      <c r="J183" s="24" t="s">
        <v>649</v>
      </c>
      <c r="K183" s="24" t="s">
        <v>168</v>
      </c>
      <c r="L183" s="15">
        <v>7468.6</v>
      </c>
      <c r="M183" s="16">
        <v>7468.6</v>
      </c>
      <c r="N183" s="35" t="s">
        <v>621</v>
      </c>
      <c r="O183" s="24" t="s">
        <v>525</v>
      </c>
      <c r="P183" s="24" t="s">
        <v>155</v>
      </c>
      <c r="Q183" s="20">
        <v>45167</v>
      </c>
      <c r="R183" s="20">
        <v>45198</v>
      </c>
    </row>
    <row r="184" spans="1:18" ht="87">
      <c r="A184" s="22">
        <v>2566</v>
      </c>
      <c r="B184" s="24" t="s">
        <v>37</v>
      </c>
      <c r="C184" s="23" t="s">
        <v>149</v>
      </c>
      <c r="D184" s="25" t="s">
        <v>651</v>
      </c>
      <c r="E184" s="24" t="s">
        <v>154</v>
      </c>
      <c r="F184" s="24" t="s">
        <v>69</v>
      </c>
      <c r="G184" s="12" t="s">
        <v>365</v>
      </c>
      <c r="H184" s="16">
        <v>9000</v>
      </c>
      <c r="I184" s="24" t="s">
        <v>413</v>
      </c>
      <c r="J184" s="24" t="s">
        <v>649</v>
      </c>
      <c r="K184" s="24" t="s">
        <v>168</v>
      </c>
      <c r="L184" s="15">
        <v>8902.4</v>
      </c>
      <c r="M184" s="16">
        <v>8902.4</v>
      </c>
      <c r="N184" s="35" t="s">
        <v>432</v>
      </c>
      <c r="O184" s="24" t="s">
        <v>526</v>
      </c>
      <c r="P184" s="24" t="s">
        <v>155</v>
      </c>
      <c r="Q184" s="20">
        <v>45167</v>
      </c>
      <c r="R184" s="20">
        <v>45198</v>
      </c>
    </row>
    <row r="185" spans="1:18" ht="108.75">
      <c r="A185" s="22">
        <v>2566</v>
      </c>
      <c r="B185" s="24" t="s">
        <v>37</v>
      </c>
      <c r="C185" s="23" t="s">
        <v>149</v>
      </c>
      <c r="D185" s="25" t="s">
        <v>651</v>
      </c>
      <c r="E185" s="24" t="s">
        <v>154</v>
      </c>
      <c r="F185" s="24" t="s">
        <v>69</v>
      </c>
      <c r="G185" s="12" t="s">
        <v>366</v>
      </c>
      <c r="H185" s="16">
        <v>1500</v>
      </c>
      <c r="I185" s="24" t="s">
        <v>413</v>
      </c>
      <c r="J185" s="24" t="s">
        <v>649</v>
      </c>
      <c r="K185" s="24" t="s">
        <v>168</v>
      </c>
      <c r="L185" s="15">
        <v>1498</v>
      </c>
      <c r="M185" s="16">
        <v>1498</v>
      </c>
      <c r="N185" s="35" t="s">
        <v>436</v>
      </c>
      <c r="O185" s="24" t="s">
        <v>527</v>
      </c>
      <c r="P185" s="24" t="s">
        <v>155</v>
      </c>
      <c r="Q185" s="20">
        <v>45167</v>
      </c>
      <c r="R185" s="20">
        <v>45198</v>
      </c>
    </row>
    <row r="186" spans="1:18" ht="65.25">
      <c r="A186" s="22">
        <v>2566</v>
      </c>
      <c r="B186" s="24" t="s">
        <v>37</v>
      </c>
      <c r="C186" s="23" t="s">
        <v>149</v>
      </c>
      <c r="D186" s="25" t="s">
        <v>651</v>
      </c>
      <c r="E186" s="24" t="s">
        <v>154</v>
      </c>
      <c r="F186" s="24" t="s">
        <v>69</v>
      </c>
      <c r="G186" s="12" t="s">
        <v>367</v>
      </c>
      <c r="H186" s="16">
        <v>11500</v>
      </c>
      <c r="I186" s="24" t="s">
        <v>413</v>
      </c>
      <c r="J186" s="24" t="s">
        <v>649</v>
      </c>
      <c r="K186" s="24" t="s">
        <v>168</v>
      </c>
      <c r="L186" s="15">
        <v>8667</v>
      </c>
      <c r="M186" s="16">
        <v>8667</v>
      </c>
      <c r="N186" s="35" t="s">
        <v>622</v>
      </c>
      <c r="O186" s="24" t="s">
        <v>528</v>
      </c>
      <c r="P186" s="24" t="s">
        <v>155</v>
      </c>
      <c r="Q186" s="20">
        <v>45167</v>
      </c>
      <c r="R186" s="20">
        <v>45198</v>
      </c>
    </row>
    <row r="187" spans="1:18" ht="108.75">
      <c r="A187" s="22">
        <v>2566</v>
      </c>
      <c r="B187" s="24" t="s">
        <v>37</v>
      </c>
      <c r="C187" s="23" t="s">
        <v>149</v>
      </c>
      <c r="D187" s="25" t="s">
        <v>651</v>
      </c>
      <c r="E187" s="24" t="s">
        <v>154</v>
      </c>
      <c r="F187" s="24" t="s">
        <v>69</v>
      </c>
      <c r="G187" s="12" t="s">
        <v>368</v>
      </c>
      <c r="H187" s="16">
        <v>42500</v>
      </c>
      <c r="I187" s="24" t="s">
        <v>413</v>
      </c>
      <c r="J187" s="24" t="s">
        <v>649</v>
      </c>
      <c r="K187" s="24" t="s">
        <v>168</v>
      </c>
      <c r="L187" s="15">
        <v>42285.53</v>
      </c>
      <c r="M187" s="16">
        <v>42285.53</v>
      </c>
      <c r="N187" s="35" t="s">
        <v>432</v>
      </c>
      <c r="O187" s="24" t="s">
        <v>192</v>
      </c>
      <c r="P187" s="24" t="s">
        <v>155</v>
      </c>
      <c r="Q187" s="20">
        <v>45167</v>
      </c>
      <c r="R187" s="20">
        <v>45198</v>
      </c>
    </row>
    <row r="188" spans="1:18" ht="87">
      <c r="A188" s="22">
        <v>2566</v>
      </c>
      <c r="B188" s="24" t="s">
        <v>37</v>
      </c>
      <c r="C188" s="23" t="s">
        <v>149</v>
      </c>
      <c r="D188" s="25" t="s">
        <v>651</v>
      </c>
      <c r="E188" s="24" t="s">
        <v>154</v>
      </c>
      <c r="F188" s="24" t="s">
        <v>69</v>
      </c>
      <c r="G188" s="12" t="s">
        <v>369</v>
      </c>
      <c r="H188" s="16">
        <v>20000</v>
      </c>
      <c r="I188" s="24" t="s">
        <v>413</v>
      </c>
      <c r="J188" s="24" t="s">
        <v>649</v>
      </c>
      <c r="K188" s="24" t="s">
        <v>168</v>
      </c>
      <c r="L188" s="15">
        <v>18725</v>
      </c>
      <c r="M188" s="16">
        <v>18725</v>
      </c>
      <c r="N188" s="35" t="s">
        <v>623</v>
      </c>
      <c r="O188" s="24" t="s">
        <v>529</v>
      </c>
      <c r="P188" s="24" t="s">
        <v>155</v>
      </c>
      <c r="Q188" s="20">
        <v>45167</v>
      </c>
      <c r="R188" s="20">
        <v>45198</v>
      </c>
    </row>
    <row r="189" spans="1:18" ht="65.25">
      <c r="A189" s="22">
        <v>2566</v>
      </c>
      <c r="B189" s="24" t="s">
        <v>37</v>
      </c>
      <c r="C189" s="23" t="s">
        <v>149</v>
      </c>
      <c r="D189" s="25" t="s">
        <v>651</v>
      </c>
      <c r="E189" s="24" t="s">
        <v>154</v>
      </c>
      <c r="F189" s="24" t="s">
        <v>69</v>
      </c>
      <c r="G189" s="12" t="s">
        <v>370</v>
      </c>
      <c r="H189" s="16">
        <v>8600</v>
      </c>
      <c r="I189" s="24" t="s">
        <v>413</v>
      </c>
      <c r="J189" s="24" t="s">
        <v>649</v>
      </c>
      <c r="K189" s="24" t="s">
        <v>168</v>
      </c>
      <c r="L189" s="15">
        <v>5350</v>
      </c>
      <c r="M189" s="16">
        <v>5350</v>
      </c>
      <c r="N189" s="35" t="s">
        <v>623</v>
      </c>
      <c r="O189" s="24" t="s">
        <v>529</v>
      </c>
      <c r="P189" s="24" t="s">
        <v>155</v>
      </c>
      <c r="Q189" s="20">
        <v>45167</v>
      </c>
      <c r="R189" s="20">
        <v>45198</v>
      </c>
    </row>
    <row r="190" spans="1:18" ht="65.25">
      <c r="A190" s="22">
        <v>2566</v>
      </c>
      <c r="B190" s="24" t="s">
        <v>37</v>
      </c>
      <c r="C190" s="23" t="s">
        <v>149</v>
      </c>
      <c r="D190" s="25" t="s">
        <v>651</v>
      </c>
      <c r="E190" s="24" t="s">
        <v>154</v>
      </c>
      <c r="F190" s="24" t="s">
        <v>69</v>
      </c>
      <c r="G190" s="12" t="s">
        <v>371</v>
      </c>
      <c r="H190" s="16">
        <v>99000</v>
      </c>
      <c r="I190" s="24" t="s">
        <v>413</v>
      </c>
      <c r="J190" s="24" t="s">
        <v>649</v>
      </c>
      <c r="K190" s="24" t="s">
        <v>168</v>
      </c>
      <c r="L190" s="15">
        <v>98868</v>
      </c>
      <c r="M190" s="16">
        <v>98868</v>
      </c>
      <c r="N190" s="35" t="s">
        <v>429</v>
      </c>
      <c r="O190" s="24" t="s">
        <v>191</v>
      </c>
      <c r="P190" s="24" t="s">
        <v>155</v>
      </c>
      <c r="Q190" s="20">
        <v>45167</v>
      </c>
      <c r="R190" s="20">
        <v>45198</v>
      </c>
    </row>
    <row r="191" spans="1:18" ht="65.25">
      <c r="A191" s="22">
        <v>2566</v>
      </c>
      <c r="B191" s="24" t="s">
        <v>37</v>
      </c>
      <c r="C191" s="23" t="s">
        <v>149</v>
      </c>
      <c r="D191" s="25" t="s">
        <v>651</v>
      </c>
      <c r="E191" s="24" t="s">
        <v>154</v>
      </c>
      <c r="F191" s="24" t="s">
        <v>69</v>
      </c>
      <c r="G191" s="12" t="s">
        <v>372</v>
      </c>
      <c r="H191" s="16">
        <v>23000</v>
      </c>
      <c r="I191" s="24" t="s">
        <v>413</v>
      </c>
      <c r="J191" s="24" t="s">
        <v>649</v>
      </c>
      <c r="K191" s="24" t="s">
        <v>168</v>
      </c>
      <c r="L191" s="15">
        <v>22778.16</v>
      </c>
      <c r="M191" s="16">
        <v>22778.16</v>
      </c>
      <c r="N191" s="35" t="s">
        <v>432</v>
      </c>
      <c r="O191" s="24" t="s">
        <v>192</v>
      </c>
      <c r="P191" s="24" t="s">
        <v>155</v>
      </c>
      <c r="Q191" s="20">
        <v>45167</v>
      </c>
      <c r="R191" s="20">
        <v>45198</v>
      </c>
    </row>
    <row r="192" spans="1:18" ht="65.25">
      <c r="A192" s="22">
        <v>2566</v>
      </c>
      <c r="B192" s="24" t="s">
        <v>37</v>
      </c>
      <c r="C192" s="23" t="s">
        <v>149</v>
      </c>
      <c r="D192" s="25" t="s">
        <v>651</v>
      </c>
      <c r="E192" s="24" t="s">
        <v>154</v>
      </c>
      <c r="F192" s="24" t="s">
        <v>69</v>
      </c>
      <c r="G192" s="12" t="s">
        <v>373</v>
      </c>
      <c r="H192" s="16">
        <v>9000</v>
      </c>
      <c r="I192" s="24" t="s">
        <v>413</v>
      </c>
      <c r="J192" s="24" t="s">
        <v>649</v>
      </c>
      <c r="K192" s="24" t="s">
        <v>168</v>
      </c>
      <c r="L192" s="15">
        <v>5885</v>
      </c>
      <c r="M192" s="16">
        <v>5885</v>
      </c>
      <c r="N192" s="35" t="s">
        <v>618</v>
      </c>
      <c r="O192" s="24" t="s">
        <v>522</v>
      </c>
      <c r="P192" s="24" t="s">
        <v>155</v>
      </c>
      <c r="Q192" s="20">
        <v>45167</v>
      </c>
      <c r="R192" s="20">
        <v>45198</v>
      </c>
    </row>
    <row r="193" spans="1:18" ht="65.25">
      <c r="A193" s="22">
        <v>2566</v>
      </c>
      <c r="B193" s="24" t="s">
        <v>37</v>
      </c>
      <c r="C193" s="23" t="s">
        <v>149</v>
      </c>
      <c r="D193" s="25" t="s">
        <v>651</v>
      </c>
      <c r="E193" s="24" t="s">
        <v>154</v>
      </c>
      <c r="F193" s="24" t="s">
        <v>69</v>
      </c>
      <c r="G193" s="12" t="s">
        <v>374</v>
      </c>
      <c r="H193" s="16">
        <v>11000</v>
      </c>
      <c r="I193" s="24" t="s">
        <v>413</v>
      </c>
      <c r="J193" s="24" t="s">
        <v>649</v>
      </c>
      <c r="K193" s="24" t="s">
        <v>168</v>
      </c>
      <c r="L193" s="15">
        <v>10165</v>
      </c>
      <c r="M193" s="16">
        <v>10165</v>
      </c>
      <c r="N193" s="35" t="s">
        <v>624</v>
      </c>
      <c r="O193" s="24" t="s">
        <v>530</v>
      </c>
      <c r="P193" s="24" t="s">
        <v>155</v>
      </c>
      <c r="Q193" s="20">
        <v>45167</v>
      </c>
      <c r="R193" s="20">
        <v>45198</v>
      </c>
    </row>
    <row r="194" spans="1:18" ht="87">
      <c r="A194" s="22">
        <v>2566</v>
      </c>
      <c r="B194" s="24" t="s">
        <v>37</v>
      </c>
      <c r="C194" s="23" t="s">
        <v>149</v>
      </c>
      <c r="D194" s="25" t="s">
        <v>651</v>
      </c>
      <c r="E194" s="24" t="s">
        <v>154</v>
      </c>
      <c r="F194" s="24" t="s">
        <v>69</v>
      </c>
      <c r="G194" s="12" t="s">
        <v>375</v>
      </c>
      <c r="H194" s="16">
        <v>4500</v>
      </c>
      <c r="I194" s="24" t="s">
        <v>413</v>
      </c>
      <c r="J194" s="24" t="s">
        <v>649</v>
      </c>
      <c r="K194" s="24" t="s">
        <v>168</v>
      </c>
      <c r="L194" s="15">
        <v>4280</v>
      </c>
      <c r="M194" s="16">
        <v>4280</v>
      </c>
      <c r="N194" s="35" t="s">
        <v>567</v>
      </c>
      <c r="O194" s="24" t="s">
        <v>171</v>
      </c>
      <c r="P194" s="24" t="s">
        <v>155</v>
      </c>
      <c r="Q194" s="20">
        <v>45167</v>
      </c>
      <c r="R194" s="20">
        <v>45198</v>
      </c>
    </row>
    <row r="195" spans="1:18" ht="87">
      <c r="A195" s="22">
        <v>2566</v>
      </c>
      <c r="B195" s="24" t="s">
        <v>37</v>
      </c>
      <c r="C195" s="23" t="s">
        <v>149</v>
      </c>
      <c r="D195" s="25" t="s">
        <v>651</v>
      </c>
      <c r="E195" s="24" t="s">
        <v>154</v>
      </c>
      <c r="F195" s="24" t="s">
        <v>69</v>
      </c>
      <c r="G195" s="12" t="s">
        <v>376</v>
      </c>
      <c r="H195" s="16">
        <v>28000</v>
      </c>
      <c r="I195" s="24" t="s">
        <v>413</v>
      </c>
      <c r="J195" s="24" t="s">
        <v>649</v>
      </c>
      <c r="K195" s="24" t="s">
        <v>168</v>
      </c>
      <c r="L195" s="15">
        <v>27207.96</v>
      </c>
      <c r="M195" s="16">
        <v>27207.96</v>
      </c>
      <c r="N195" s="35" t="s">
        <v>625</v>
      </c>
      <c r="O195" s="24" t="s">
        <v>531</v>
      </c>
      <c r="P195" s="24" t="s">
        <v>155</v>
      </c>
      <c r="Q195" s="20">
        <v>45167</v>
      </c>
      <c r="R195" s="20">
        <v>45198</v>
      </c>
    </row>
    <row r="196" spans="1:18" ht="87">
      <c r="A196" s="22">
        <v>2566</v>
      </c>
      <c r="B196" s="24" t="s">
        <v>37</v>
      </c>
      <c r="C196" s="23" t="s">
        <v>149</v>
      </c>
      <c r="D196" s="25" t="s">
        <v>651</v>
      </c>
      <c r="E196" s="24" t="s">
        <v>154</v>
      </c>
      <c r="F196" s="24" t="s">
        <v>69</v>
      </c>
      <c r="G196" s="12" t="s">
        <v>377</v>
      </c>
      <c r="H196" s="16">
        <v>69000</v>
      </c>
      <c r="I196" s="24" t="s">
        <v>413</v>
      </c>
      <c r="J196" s="24" t="s">
        <v>649</v>
      </c>
      <c r="K196" s="24" t="s">
        <v>168</v>
      </c>
      <c r="L196" s="15">
        <v>68480</v>
      </c>
      <c r="M196" s="16">
        <v>68480</v>
      </c>
      <c r="N196" s="35" t="s">
        <v>626</v>
      </c>
      <c r="O196" s="24" t="s">
        <v>532</v>
      </c>
      <c r="P196" s="24" t="s">
        <v>155</v>
      </c>
      <c r="Q196" s="20">
        <v>45167</v>
      </c>
      <c r="R196" s="20">
        <v>45198</v>
      </c>
    </row>
    <row r="197" spans="1:18" ht="65.25">
      <c r="A197" s="22">
        <v>2566</v>
      </c>
      <c r="B197" s="24" t="s">
        <v>37</v>
      </c>
      <c r="C197" s="23" t="s">
        <v>149</v>
      </c>
      <c r="D197" s="25" t="s">
        <v>651</v>
      </c>
      <c r="E197" s="24" t="s">
        <v>154</v>
      </c>
      <c r="F197" s="24" t="s">
        <v>69</v>
      </c>
      <c r="G197" s="12" t="s">
        <v>378</v>
      </c>
      <c r="H197" s="16">
        <v>8600</v>
      </c>
      <c r="I197" s="24" t="s">
        <v>413</v>
      </c>
      <c r="J197" s="24" t="s">
        <v>649</v>
      </c>
      <c r="K197" s="24" t="s">
        <v>168</v>
      </c>
      <c r="L197" s="15">
        <v>8560</v>
      </c>
      <c r="M197" s="16">
        <v>8560</v>
      </c>
      <c r="N197" s="35" t="s">
        <v>627</v>
      </c>
      <c r="O197" s="24" t="s">
        <v>171</v>
      </c>
      <c r="P197" s="24" t="s">
        <v>155</v>
      </c>
      <c r="Q197" s="20">
        <v>45167</v>
      </c>
      <c r="R197" s="20">
        <v>45198</v>
      </c>
    </row>
    <row r="198" spans="1:18" ht="87">
      <c r="A198" s="22">
        <v>2566</v>
      </c>
      <c r="B198" s="24" t="s">
        <v>37</v>
      </c>
      <c r="C198" s="23" t="s">
        <v>149</v>
      </c>
      <c r="D198" s="25" t="s">
        <v>651</v>
      </c>
      <c r="E198" s="24" t="s">
        <v>154</v>
      </c>
      <c r="F198" s="24" t="s">
        <v>69</v>
      </c>
      <c r="G198" s="12" t="s">
        <v>379</v>
      </c>
      <c r="H198" s="16">
        <v>37500</v>
      </c>
      <c r="I198" s="24" t="s">
        <v>413</v>
      </c>
      <c r="J198" s="24" t="s">
        <v>649</v>
      </c>
      <c r="K198" s="24" t="s">
        <v>168</v>
      </c>
      <c r="L198" s="15">
        <v>37343</v>
      </c>
      <c r="M198" s="16">
        <v>37343</v>
      </c>
      <c r="N198" s="35" t="s">
        <v>427</v>
      </c>
      <c r="O198" s="24" t="s">
        <v>189</v>
      </c>
      <c r="P198" s="24" t="s">
        <v>155</v>
      </c>
      <c r="Q198" s="20">
        <v>45167</v>
      </c>
      <c r="R198" s="20">
        <v>45198</v>
      </c>
    </row>
    <row r="199" spans="1:18" ht="65.25">
      <c r="A199" s="22">
        <v>2566</v>
      </c>
      <c r="B199" s="24" t="s">
        <v>37</v>
      </c>
      <c r="C199" s="23" t="s">
        <v>149</v>
      </c>
      <c r="D199" s="25" t="s">
        <v>651</v>
      </c>
      <c r="E199" s="24" t="s">
        <v>154</v>
      </c>
      <c r="F199" s="24" t="s">
        <v>69</v>
      </c>
      <c r="G199" s="12" t="s">
        <v>380</v>
      </c>
      <c r="H199" s="16">
        <f>6000+8000+8000+8000</f>
        <v>30000</v>
      </c>
      <c r="I199" s="24" t="s">
        <v>413</v>
      </c>
      <c r="J199" s="24" t="s">
        <v>649</v>
      </c>
      <c r="K199" s="24" t="s">
        <v>168</v>
      </c>
      <c r="L199" s="15">
        <v>29285.9</v>
      </c>
      <c r="M199" s="16">
        <v>29285.9</v>
      </c>
      <c r="N199" s="35" t="s">
        <v>628</v>
      </c>
      <c r="O199" s="24" t="s">
        <v>533</v>
      </c>
      <c r="P199" s="24" t="s">
        <v>155</v>
      </c>
      <c r="Q199" s="20">
        <v>45169</v>
      </c>
      <c r="R199" s="20" t="s">
        <v>644</v>
      </c>
    </row>
    <row r="200" spans="1:18" ht="87">
      <c r="A200" s="22">
        <v>2566</v>
      </c>
      <c r="B200" s="24" t="s">
        <v>37</v>
      </c>
      <c r="C200" s="23" t="s">
        <v>149</v>
      </c>
      <c r="D200" s="25" t="s">
        <v>651</v>
      </c>
      <c r="E200" s="24" t="s">
        <v>154</v>
      </c>
      <c r="F200" s="24" t="s">
        <v>69</v>
      </c>
      <c r="G200" s="12" t="s">
        <v>381</v>
      </c>
      <c r="H200" s="16">
        <v>68000</v>
      </c>
      <c r="I200" s="24" t="s">
        <v>413</v>
      </c>
      <c r="J200" s="24" t="s">
        <v>649</v>
      </c>
      <c r="K200" s="24" t="s">
        <v>168</v>
      </c>
      <c r="L200" s="15">
        <v>49220</v>
      </c>
      <c r="M200" s="16">
        <v>49220</v>
      </c>
      <c r="N200" s="35" t="s">
        <v>629</v>
      </c>
      <c r="O200" s="24" t="s">
        <v>534</v>
      </c>
      <c r="P200" s="24" t="s">
        <v>155</v>
      </c>
      <c r="Q200" s="20">
        <v>45169</v>
      </c>
      <c r="R200" s="20" t="s">
        <v>645</v>
      </c>
    </row>
    <row r="201" spans="1:18" ht="87">
      <c r="A201" s="22">
        <v>2566</v>
      </c>
      <c r="B201" s="24" t="s">
        <v>37</v>
      </c>
      <c r="C201" s="23" t="s">
        <v>149</v>
      </c>
      <c r="D201" s="25" t="s">
        <v>651</v>
      </c>
      <c r="E201" s="24" t="s">
        <v>154</v>
      </c>
      <c r="F201" s="24" t="s">
        <v>69</v>
      </c>
      <c r="G201" s="12" t="s">
        <v>382</v>
      </c>
      <c r="H201" s="16">
        <v>11000</v>
      </c>
      <c r="I201" s="24" t="s">
        <v>413</v>
      </c>
      <c r="J201" s="24" t="s">
        <v>649</v>
      </c>
      <c r="K201" s="24" t="s">
        <v>168</v>
      </c>
      <c r="L201" s="15">
        <v>6955</v>
      </c>
      <c r="M201" s="16">
        <v>6955</v>
      </c>
      <c r="N201" s="35" t="s">
        <v>583</v>
      </c>
      <c r="O201" s="24" t="s">
        <v>487</v>
      </c>
      <c r="P201" s="24" t="s">
        <v>155</v>
      </c>
      <c r="Q201" s="20">
        <v>45169</v>
      </c>
      <c r="R201" s="20" t="s">
        <v>645</v>
      </c>
    </row>
    <row r="202" spans="1:18" ht="87">
      <c r="A202" s="22">
        <v>2566</v>
      </c>
      <c r="B202" s="24" t="s">
        <v>37</v>
      </c>
      <c r="C202" s="23" t="s">
        <v>149</v>
      </c>
      <c r="D202" s="25" t="s">
        <v>651</v>
      </c>
      <c r="E202" s="24" t="s">
        <v>154</v>
      </c>
      <c r="F202" s="24" t="s">
        <v>69</v>
      </c>
      <c r="G202" s="12" t="s">
        <v>383</v>
      </c>
      <c r="H202" s="16">
        <v>39000</v>
      </c>
      <c r="I202" s="24" t="s">
        <v>413</v>
      </c>
      <c r="J202" s="24" t="s">
        <v>649</v>
      </c>
      <c r="K202" s="24" t="s">
        <v>168</v>
      </c>
      <c r="L202" s="15">
        <v>38841</v>
      </c>
      <c r="M202" s="16">
        <v>38841</v>
      </c>
      <c r="N202" s="35" t="s">
        <v>432</v>
      </c>
      <c r="O202" s="24" t="s">
        <v>192</v>
      </c>
      <c r="P202" s="24" t="s">
        <v>155</v>
      </c>
      <c r="Q202" s="20">
        <v>45169</v>
      </c>
      <c r="R202" s="20" t="s">
        <v>645</v>
      </c>
    </row>
    <row r="203" spans="1:18" ht="108.75">
      <c r="A203" s="22">
        <v>2566</v>
      </c>
      <c r="B203" s="24" t="s">
        <v>37</v>
      </c>
      <c r="C203" s="23" t="s">
        <v>149</v>
      </c>
      <c r="D203" s="25" t="s">
        <v>651</v>
      </c>
      <c r="E203" s="24" t="s">
        <v>154</v>
      </c>
      <c r="F203" s="24" t="s">
        <v>69</v>
      </c>
      <c r="G203" s="12" t="s">
        <v>384</v>
      </c>
      <c r="H203" s="16">
        <v>18500</v>
      </c>
      <c r="I203" s="24" t="s">
        <v>413</v>
      </c>
      <c r="J203" s="24" t="s">
        <v>649</v>
      </c>
      <c r="K203" s="24" t="s">
        <v>168</v>
      </c>
      <c r="L203" s="15">
        <v>18190</v>
      </c>
      <c r="M203" s="16">
        <v>18190</v>
      </c>
      <c r="N203" s="35" t="s">
        <v>630</v>
      </c>
      <c r="O203" s="24" t="s">
        <v>535</v>
      </c>
      <c r="P203" s="24" t="s">
        <v>155</v>
      </c>
      <c r="Q203" s="20">
        <v>45169</v>
      </c>
      <c r="R203" s="20" t="s">
        <v>645</v>
      </c>
    </row>
    <row r="204" spans="1:18" ht="65.25">
      <c r="A204" s="22">
        <v>2566</v>
      </c>
      <c r="B204" s="24" t="s">
        <v>37</v>
      </c>
      <c r="C204" s="23" t="s">
        <v>149</v>
      </c>
      <c r="D204" s="25" t="s">
        <v>651</v>
      </c>
      <c r="E204" s="24" t="s">
        <v>154</v>
      </c>
      <c r="F204" s="24" t="s">
        <v>69</v>
      </c>
      <c r="G204" s="12" t="s">
        <v>385</v>
      </c>
      <c r="H204" s="16">
        <f>11000+35000+25000</f>
        <v>71000</v>
      </c>
      <c r="I204" s="24" t="s">
        <v>413</v>
      </c>
      <c r="J204" s="24" t="s">
        <v>649</v>
      </c>
      <c r="K204" s="24" t="s">
        <v>168</v>
      </c>
      <c r="L204" s="15">
        <v>68340.8</v>
      </c>
      <c r="M204" s="16">
        <v>68340.8</v>
      </c>
      <c r="N204" s="35" t="s">
        <v>591</v>
      </c>
      <c r="O204" s="24" t="s">
        <v>496</v>
      </c>
      <c r="P204" s="24" t="s">
        <v>155</v>
      </c>
      <c r="Q204" s="20">
        <v>45174</v>
      </c>
      <c r="R204" s="20">
        <v>45204</v>
      </c>
    </row>
    <row r="205" spans="1:18" ht="65.25">
      <c r="A205" s="22">
        <v>2566</v>
      </c>
      <c r="B205" s="24" t="s">
        <v>37</v>
      </c>
      <c r="C205" s="23" t="s">
        <v>149</v>
      </c>
      <c r="D205" s="25" t="s">
        <v>651</v>
      </c>
      <c r="E205" s="24" t="s">
        <v>154</v>
      </c>
      <c r="F205" s="24" t="s">
        <v>69</v>
      </c>
      <c r="G205" s="12" t="s">
        <v>386</v>
      </c>
      <c r="H205" s="16">
        <v>11021</v>
      </c>
      <c r="I205" s="24" t="s">
        <v>413</v>
      </c>
      <c r="J205" s="24" t="s">
        <v>649</v>
      </c>
      <c r="K205" s="24" t="s">
        <v>168</v>
      </c>
      <c r="L205" s="15">
        <v>11021</v>
      </c>
      <c r="M205" s="16">
        <v>11021</v>
      </c>
      <c r="N205" s="35" t="s">
        <v>631</v>
      </c>
      <c r="O205" s="24" t="s">
        <v>536</v>
      </c>
      <c r="P205" s="24" t="s">
        <v>155</v>
      </c>
      <c r="Q205" s="20">
        <v>45180</v>
      </c>
      <c r="R205" s="20">
        <v>45210</v>
      </c>
    </row>
    <row r="206" spans="1:18" ht="108.75">
      <c r="A206" s="22">
        <v>2566</v>
      </c>
      <c r="B206" s="24" t="s">
        <v>37</v>
      </c>
      <c r="C206" s="23" t="s">
        <v>149</v>
      </c>
      <c r="D206" s="25" t="s">
        <v>651</v>
      </c>
      <c r="E206" s="24" t="s">
        <v>154</v>
      </c>
      <c r="F206" s="24" t="s">
        <v>69</v>
      </c>
      <c r="G206" s="12" t="s">
        <v>387</v>
      </c>
      <c r="H206" s="16">
        <v>18500</v>
      </c>
      <c r="I206" s="24" t="s">
        <v>413</v>
      </c>
      <c r="J206" s="24" t="s">
        <v>649</v>
      </c>
      <c r="K206" s="24" t="s">
        <v>168</v>
      </c>
      <c r="L206" s="15">
        <v>18190</v>
      </c>
      <c r="M206" s="16">
        <v>18190</v>
      </c>
      <c r="N206" s="35" t="s">
        <v>427</v>
      </c>
      <c r="O206" s="24" t="s">
        <v>189</v>
      </c>
      <c r="P206" s="24" t="s">
        <v>155</v>
      </c>
      <c r="Q206" s="20">
        <v>45180</v>
      </c>
      <c r="R206" s="20">
        <v>45210</v>
      </c>
    </row>
    <row r="207" spans="1:18" ht="108.75">
      <c r="A207" s="22">
        <v>2566</v>
      </c>
      <c r="B207" s="24" t="s">
        <v>37</v>
      </c>
      <c r="C207" s="23" t="s">
        <v>149</v>
      </c>
      <c r="D207" s="25" t="s">
        <v>651</v>
      </c>
      <c r="E207" s="24" t="s">
        <v>154</v>
      </c>
      <c r="F207" s="24" t="s">
        <v>69</v>
      </c>
      <c r="G207" s="12" t="s">
        <v>388</v>
      </c>
      <c r="H207" s="16">
        <v>6500</v>
      </c>
      <c r="I207" s="24" t="s">
        <v>413</v>
      </c>
      <c r="J207" s="24" t="s">
        <v>649</v>
      </c>
      <c r="K207" s="24" t="s">
        <v>168</v>
      </c>
      <c r="L207" s="15">
        <v>6099</v>
      </c>
      <c r="M207" s="16">
        <v>6099</v>
      </c>
      <c r="N207" s="35" t="s">
        <v>583</v>
      </c>
      <c r="O207" s="24" t="s">
        <v>487</v>
      </c>
      <c r="P207" s="24" t="s">
        <v>155</v>
      </c>
      <c r="Q207" s="20">
        <v>45180</v>
      </c>
      <c r="R207" s="20">
        <v>45210</v>
      </c>
    </row>
    <row r="208" spans="1:18" ht="65.25">
      <c r="A208" s="22">
        <v>2566</v>
      </c>
      <c r="B208" s="24" t="s">
        <v>37</v>
      </c>
      <c r="C208" s="23" t="s">
        <v>149</v>
      </c>
      <c r="D208" s="25" t="s">
        <v>651</v>
      </c>
      <c r="E208" s="24" t="s">
        <v>154</v>
      </c>
      <c r="F208" s="24" t="s">
        <v>69</v>
      </c>
      <c r="G208" s="12" t="s">
        <v>389</v>
      </c>
      <c r="H208" s="16">
        <v>9100</v>
      </c>
      <c r="I208" s="24" t="s">
        <v>413</v>
      </c>
      <c r="J208" s="24" t="s">
        <v>649</v>
      </c>
      <c r="K208" s="24" t="s">
        <v>168</v>
      </c>
      <c r="L208" s="15">
        <v>9095</v>
      </c>
      <c r="M208" s="16">
        <v>9095</v>
      </c>
      <c r="N208" s="35" t="s">
        <v>575</v>
      </c>
      <c r="O208" s="24" t="s">
        <v>479</v>
      </c>
      <c r="P208" s="24" t="s">
        <v>155</v>
      </c>
      <c r="Q208" s="20">
        <v>45180</v>
      </c>
      <c r="R208" s="20">
        <v>45210</v>
      </c>
    </row>
    <row r="209" spans="1:18" ht="65.25">
      <c r="A209" s="22">
        <v>2566</v>
      </c>
      <c r="B209" s="24" t="s">
        <v>37</v>
      </c>
      <c r="C209" s="23" t="s">
        <v>149</v>
      </c>
      <c r="D209" s="25" t="s">
        <v>651</v>
      </c>
      <c r="E209" s="24" t="s">
        <v>154</v>
      </c>
      <c r="F209" s="24" t="s">
        <v>69</v>
      </c>
      <c r="G209" s="12" t="s">
        <v>390</v>
      </c>
      <c r="H209" s="16">
        <v>6400</v>
      </c>
      <c r="I209" s="24" t="s">
        <v>413</v>
      </c>
      <c r="J209" s="24" t="s">
        <v>649</v>
      </c>
      <c r="K209" s="24" t="s">
        <v>168</v>
      </c>
      <c r="L209" s="15">
        <v>5264.4</v>
      </c>
      <c r="M209" s="16">
        <v>5264.4</v>
      </c>
      <c r="N209" s="35" t="s">
        <v>432</v>
      </c>
      <c r="O209" s="24" t="s">
        <v>192</v>
      </c>
      <c r="P209" s="24" t="s">
        <v>155</v>
      </c>
      <c r="Q209" s="20">
        <v>45180</v>
      </c>
      <c r="R209" s="20">
        <v>45210</v>
      </c>
    </row>
    <row r="210" spans="1:18" ht="65.25">
      <c r="A210" s="22">
        <v>2566</v>
      </c>
      <c r="B210" s="24" t="s">
        <v>37</v>
      </c>
      <c r="C210" s="23" t="s">
        <v>149</v>
      </c>
      <c r="D210" s="25" t="s">
        <v>651</v>
      </c>
      <c r="E210" s="24" t="s">
        <v>154</v>
      </c>
      <c r="F210" s="24" t="s">
        <v>69</v>
      </c>
      <c r="G210" s="12" t="s">
        <v>391</v>
      </c>
      <c r="H210" s="16">
        <v>3540</v>
      </c>
      <c r="I210" s="24" t="s">
        <v>413</v>
      </c>
      <c r="J210" s="24" t="s">
        <v>649</v>
      </c>
      <c r="K210" s="24" t="s">
        <v>168</v>
      </c>
      <c r="L210" s="15">
        <v>1100</v>
      </c>
      <c r="M210" s="16">
        <v>1100</v>
      </c>
      <c r="N210" s="35" t="s">
        <v>576</v>
      </c>
      <c r="O210" s="24" t="s">
        <v>480</v>
      </c>
      <c r="P210" s="24" t="s">
        <v>155</v>
      </c>
      <c r="Q210" s="20">
        <v>45180</v>
      </c>
      <c r="R210" s="20">
        <v>45210</v>
      </c>
    </row>
    <row r="211" spans="1:18" ht="65.25">
      <c r="A211" s="22">
        <v>2566</v>
      </c>
      <c r="B211" s="24" t="s">
        <v>37</v>
      </c>
      <c r="C211" s="23" t="s">
        <v>149</v>
      </c>
      <c r="D211" s="25" t="s">
        <v>651</v>
      </c>
      <c r="E211" s="24" t="s">
        <v>154</v>
      </c>
      <c r="F211" s="24" t="s">
        <v>69</v>
      </c>
      <c r="G211" s="12" t="s">
        <v>392</v>
      </c>
      <c r="H211" s="16">
        <v>55800</v>
      </c>
      <c r="I211" s="24" t="s">
        <v>413</v>
      </c>
      <c r="J211" s="24" t="s">
        <v>649</v>
      </c>
      <c r="K211" s="24" t="s">
        <v>168</v>
      </c>
      <c r="L211" s="15">
        <v>48492.4</v>
      </c>
      <c r="M211" s="16">
        <v>48492.4</v>
      </c>
      <c r="N211" s="35" t="s">
        <v>613</v>
      </c>
      <c r="O211" s="24" t="s">
        <v>517</v>
      </c>
      <c r="P211" s="24" t="s">
        <v>155</v>
      </c>
      <c r="Q211" s="20">
        <v>45180</v>
      </c>
      <c r="R211" s="20">
        <v>45210</v>
      </c>
    </row>
    <row r="212" spans="1:18" ht="65.25">
      <c r="A212" s="22">
        <v>2566</v>
      </c>
      <c r="B212" s="24" t="s">
        <v>37</v>
      </c>
      <c r="C212" s="23" t="s">
        <v>149</v>
      </c>
      <c r="D212" s="25" t="s">
        <v>651</v>
      </c>
      <c r="E212" s="24" t="s">
        <v>154</v>
      </c>
      <c r="F212" s="24" t="s">
        <v>69</v>
      </c>
      <c r="G212" s="12" t="s">
        <v>393</v>
      </c>
      <c r="H212" s="16">
        <v>9250</v>
      </c>
      <c r="I212" s="24" t="s">
        <v>413</v>
      </c>
      <c r="J212" s="24" t="s">
        <v>649</v>
      </c>
      <c r="K212" s="24" t="s">
        <v>168</v>
      </c>
      <c r="L212" s="15">
        <v>7169</v>
      </c>
      <c r="M212" s="16">
        <v>7169</v>
      </c>
      <c r="N212" s="35" t="s">
        <v>632</v>
      </c>
      <c r="O212" s="24" t="s">
        <v>479</v>
      </c>
      <c r="P212" s="24" t="s">
        <v>155</v>
      </c>
      <c r="Q212" s="20">
        <v>45180</v>
      </c>
      <c r="R212" s="20">
        <v>45210</v>
      </c>
    </row>
    <row r="213" spans="1:18" ht="65.25">
      <c r="A213" s="22">
        <v>2566</v>
      </c>
      <c r="B213" s="24" t="s">
        <v>37</v>
      </c>
      <c r="C213" s="23" t="s">
        <v>149</v>
      </c>
      <c r="D213" s="25" t="s">
        <v>651</v>
      </c>
      <c r="E213" s="24" t="s">
        <v>154</v>
      </c>
      <c r="F213" s="24" t="s">
        <v>69</v>
      </c>
      <c r="G213" s="12" t="s">
        <v>394</v>
      </c>
      <c r="H213" s="16">
        <f>9630+9630+4850+3000+6500</f>
        <v>33610</v>
      </c>
      <c r="I213" s="24" t="s">
        <v>413</v>
      </c>
      <c r="J213" s="24" t="s">
        <v>649</v>
      </c>
      <c r="K213" s="24" t="s">
        <v>168</v>
      </c>
      <c r="L213" s="15">
        <v>32902.5</v>
      </c>
      <c r="M213" s="16">
        <v>32902.5</v>
      </c>
      <c r="N213" s="35" t="s">
        <v>633</v>
      </c>
      <c r="O213" s="24" t="s">
        <v>537</v>
      </c>
      <c r="P213" s="24" t="s">
        <v>155</v>
      </c>
      <c r="Q213" s="20">
        <v>45181</v>
      </c>
      <c r="R213" s="20">
        <v>45211</v>
      </c>
    </row>
    <row r="214" spans="1:18" ht="65.25">
      <c r="A214" s="22">
        <v>2566</v>
      </c>
      <c r="B214" s="24" t="s">
        <v>37</v>
      </c>
      <c r="C214" s="23" t="s">
        <v>149</v>
      </c>
      <c r="D214" s="25" t="s">
        <v>651</v>
      </c>
      <c r="E214" s="24" t="s">
        <v>154</v>
      </c>
      <c r="F214" s="24" t="s">
        <v>69</v>
      </c>
      <c r="G214" s="12" t="s">
        <v>395</v>
      </c>
      <c r="H214" s="16">
        <f>3000+3900</f>
        <v>6900</v>
      </c>
      <c r="I214" s="24" t="s">
        <v>413</v>
      </c>
      <c r="J214" s="24" t="s">
        <v>649</v>
      </c>
      <c r="K214" s="24" t="s">
        <v>168</v>
      </c>
      <c r="L214" s="15">
        <v>6300</v>
      </c>
      <c r="M214" s="16">
        <v>6300</v>
      </c>
      <c r="N214" s="35" t="s">
        <v>634</v>
      </c>
      <c r="O214" s="24" t="s">
        <v>538</v>
      </c>
      <c r="P214" s="24" t="s">
        <v>155</v>
      </c>
      <c r="Q214" s="20">
        <v>45181</v>
      </c>
      <c r="R214" s="20">
        <v>45211</v>
      </c>
    </row>
    <row r="215" spans="1:18" ht="65.25">
      <c r="A215" s="22">
        <v>2566</v>
      </c>
      <c r="B215" s="24" t="s">
        <v>37</v>
      </c>
      <c r="C215" s="23" t="s">
        <v>149</v>
      </c>
      <c r="D215" s="25" t="s">
        <v>651</v>
      </c>
      <c r="E215" s="24" t="s">
        <v>154</v>
      </c>
      <c r="F215" s="24" t="s">
        <v>69</v>
      </c>
      <c r="G215" s="12" t="s">
        <v>396</v>
      </c>
      <c r="H215" s="16">
        <f>7800-H216</f>
        <v>2700</v>
      </c>
      <c r="I215" s="24" t="s">
        <v>413</v>
      </c>
      <c r="J215" s="24" t="s">
        <v>649</v>
      </c>
      <c r="K215" s="24" t="s">
        <v>168</v>
      </c>
      <c r="L215" s="15">
        <v>1275.01</v>
      </c>
      <c r="M215" s="16">
        <v>1275.01</v>
      </c>
      <c r="N215" s="35" t="s">
        <v>621</v>
      </c>
      <c r="O215" s="24" t="s">
        <v>525</v>
      </c>
      <c r="P215" s="24" t="s">
        <v>155</v>
      </c>
      <c r="Q215" s="20">
        <v>45181</v>
      </c>
      <c r="R215" s="20">
        <v>45211</v>
      </c>
    </row>
    <row r="216" spans="1:18" ht="65.25">
      <c r="A216" s="22">
        <v>2566</v>
      </c>
      <c r="B216" s="24" t="s">
        <v>37</v>
      </c>
      <c r="C216" s="23" t="s">
        <v>149</v>
      </c>
      <c r="D216" s="25" t="s">
        <v>651</v>
      </c>
      <c r="E216" s="24" t="s">
        <v>154</v>
      </c>
      <c r="F216" s="24" t="s">
        <v>69</v>
      </c>
      <c r="G216" s="12" t="s">
        <v>397</v>
      </c>
      <c r="H216" s="16">
        <f>4600+500</f>
        <v>5100</v>
      </c>
      <c r="I216" s="24" t="s">
        <v>413</v>
      </c>
      <c r="J216" s="24" t="s">
        <v>649</v>
      </c>
      <c r="K216" s="24" t="s">
        <v>168</v>
      </c>
      <c r="L216" s="15">
        <v>2739.2</v>
      </c>
      <c r="M216" s="16">
        <v>2739.2</v>
      </c>
      <c r="N216" s="35" t="s">
        <v>620</v>
      </c>
      <c r="O216" s="24" t="s">
        <v>524</v>
      </c>
      <c r="P216" s="24" t="s">
        <v>155</v>
      </c>
      <c r="Q216" s="20">
        <v>45181</v>
      </c>
      <c r="R216" s="20">
        <v>45211</v>
      </c>
    </row>
    <row r="217" spans="1:18" ht="87">
      <c r="A217" s="22">
        <v>2566</v>
      </c>
      <c r="B217" s="24" t="s">
        <v>37</v>
      </c>
      <c r="C217" s="23" t="s">
        <v>149</v>
      </c>
      <c r="D217" s="25" t="s">
        <v>651</v>
      </c>
      <c r="E217" s="24" t="s">
        <v>154</v>
      </c>
      <c r="F217" s="24" t="s">
        <v>69</v>
      </c>
      <c r="G217" s="12" t="s">
        <v>398</v>
      </c>
      <c r="H217" s="16">
        <v>49500</v>
      </c>
      <c r="I217" s="24" t="s">
        <v>413</v>
      </c>
      <c r="J217" s="24" t="s">
        <v>649</v>
      </c>
      <c r="K217" s="24" t="s">
        <v>168</v>
      </c>
      <c r="L217" s="15">
        <v>48150</v>
      </c>
      <c r="M217" s="16">
        <v>48150</v>
      </c>
      <c r="N217" s="35" t="s">
        <v>635</v>
      </c>
      <c r="O217" s="24" t="s">
        <v>461</v>
      </c>
      <c r="P217" s="24" t="s">
        <v>155</v>
      </c>
      <c r="Q217" s="20">
        <v>45181</v>
      </c>
      <c r="R217" s="20">
        <v>45211</v>
      </c>
    </row>
    <row r="218" spans="1:18" ht="65.25">
      <c r="A218" s="22">
        <v>2566</v>
      </c>
      <c r="B218" s="24" t="s">
        <v>37</v>
      </c>
      <c r="C218" s="23" t="s">
        <v>149</v>
      </c>
      <c r="D218" s="25" t="s">
        <v>651</v>
      </c>
      <c r="E218" s="24" t="s">
        <v>154</v>
      </c>
      <c r="F218" s="24" t="s">
        <v>69</v>
      </c>
      <c r="G218" s="12" t="s">
        <v>399</v>
      </c>
      <c r="H218" s="16">
        <v>72600</v>
      </c>
      <c r="I218" s="24" t="s">
        <v>413</v>
      </c>
      <c r="J218" s="24" t="s">
        <v>649</v>
      </c>
      <c r="K218" s="24" t="s">
        <v>168</v>
      </c>
      <c r="L218" s="15">
        <v>72171.5</v>
      </c>
      <c r="M218" s="16">
        <v>72171.5</v>
      </c>
      <c r="N218" s="35" t="s">
        <v>636</v>
      </c>
      <c r="O218" s="24" t="s">
        <v>539</v>
      </c>
      <c r="P218" s="24" t="s">
        <v>155</v>
      </c>
      <c r="Q218" s="20">
        <v>45187</v>
      </c>
      <c r="R218" s="20">
        <v>45217</v>
      </c>
    </row>
    <row r="219" spans="1:18" ht="108.75">
      <c r="A219" s="22">
        <v>2566</v>
      </c>
      <c r="B219" s="24" t="s">
        <v>37</v>
      </c>
      <c r="C219" s="23" t="s">
        <v>149</v>
      </c>
      <c r="D219" s="25" t="s">
        <v>651</v>
      </c>
      <c r="E219" s="24" t="s">
        <v>154</v>
      </c>
      <c r="F219" s="24" t="s">
        <v>69</v>
      </c>
      <c r="G219" s="12" t="s">
        <v>400</v>
      </c>
      <c r="H219" s="16">
        <f>10700+6850+9250+2050</f>
        <v>28850</v>
      </c>
      <c r="I219" s="24" t="s">
        <v>413</v>
      </c>
      <c r="J219" s="24" t="s">
        <v>649</v>
      </c>
      <c r="K219" s="24" t="s">
        <v>168</v>
      </c>
      <c r="L219" s="15">
        <v>14980</v>
      </c>
      <c r="M219" s="16">
        <v>14980</v>
      </c>
      <c r="N219" s="35" t="s">
        <v>623</v>
      </c>
      <c r="O219" s="24" t="s">
        <v>529</v>
      </c>
      <c r="P219" s="24" t="s">
        <v>155</v>
      </c>
      <c r="Q219" s="20">
        <v>45187</v>
      </c>
      <c r="R219" s="20">
        <v>45217</v>
      </c>
    </row>
    <row r="220" spans="1:18" ht="108.75">
      <c r="A220" s="22">
        <v>2566</v>
      </c>
      <c r="B220" s="24" t="s">
        <v>37</v>
      </c>
      <c r="C220" s="23" t="s">
        <v>149</v>
      </c>
      <c r="D220" s="25" t="s">
        <v>651</v>
      </c>
      <c r="E220" s="24" t="s">
        <v>154</v>
      </c>
      <c r="F220" s="24" t="s">
        <v>69</v>
      </c>
      <c r="G220" s="12" t="s">
        <v>401</v>
      </c>
      <c r="H220" s="16">
        <f>4300+22900</f>
        <v>27200</v>
      </c>
      <c r="I220" s="24" t="s">
        <v>413</v>
      </c>
      <c r="J220" s="24" t="s">
        <v>649</v>
      </c>
      <c r="K220" s="24" t="s">
        <v>168</v>
      </c>
      <c r="L220" s="15">
        <v>12326.4</v>
      </c>
      <c r="M220" s="16">
        <v>12326.4</v>
      </c>
      <c r="N220" s="35" t="s">
        <v>637</v>
      </c>
      <c r="O220" s="24" t="s">
        <v>540</v>
      </c>
      <c r="P220" s="24" t="s">
        <v>155</v>
      </c>
      <c r="Q220" s="20">
        <v>45187</v>
      </c>
      <c r="R220" s="20">
        <v>45217</v>
      </c>
    </row>
    <row r="221" spans="1:18" ht="108.75">
      <c r="A221" s="22">
        <v>2566</v>
      </c>
      <c r="B221" s="24" t="s">
        <v>37</v>
      </c>
      <c r="C221" s="23" t="s">
        <v>149</v>
      </c>
      <c r="D221" s="25" t="s">
        <v>651</v>
      </c>
      <c r="E221" s="24" t="s">
        <v>154</v>
      </c>
      <c r="F221" s="24" t="s">
        <v>69</v>
      </c>
      <c r="G221" s="12" t="s">
        <v>400</v>
      </c>
      <c r="H221" s="16">
        <f>2050+2050+2050+2050</f>
        <v>8200</v>
      </c>
      <c r="I221" s="24" t="s">
        <v>413</v>
      </c>
      <c r="J221" s="24" t="s">
        <v>649</v>
      </c>
      <c r="K221" s="24" t="s">
        <v>168</v>
      </c>
      <c r="L221" s="15">
        <v>3959</v>
      </c>
      <c r="M221" s="16">
        <v>3959</v>
      </c>
      <c r="N221" s="35" t="s">
        <v>638</v>
      </c>
      <c r="O221" s="27" t="s">
        <v>541</v>
      </c>
      <c r="P221" s="24" t="s">
        <v>155</v>
      </c>
      <c r="Q221" s="20">
        <v>45187</v>
      </c>
      <c r="R221" s="20">
        <v>45217</v>
      </c>
    </row>
    <row r="222" spans="1:18" ht="87">
      <c r="A222" s="22">
        <v>2566</v>
      </c>
      <c r="B222" s="24" t="s">
        <v>37</v>
      </c>
      <c r="C222" s="23" t="s">
        <v>149</v>
      </c>
      <c r="D222" s="25" t="s">
        <v>651</v>
      </c>
      <c r="E222" s="24" t="s">
        <v>154</v>
      </c>
      <c r="F222" s="24" t="s">
        <v>69</v>
      </c>
      <c r="G222" s="12" t="s">
        <v>402</v>
      </c>
      <c r="H222" s="16">
        <f>13000+5500</f>
        <v>18500</v>
      </c>
      <c r="I222" s="24" t="s">
        <v>413</v>
      </c>
      <c r="J222" s="24" t="s">
        <v>649</v>
      </c>
      <c r="K222" s="24" t="s">
        <v>168</v>
      </c>
      <c r="L222" s="15">
        <v>12743.7</v>
      </c>
      <c r="M222" s="16">
        <v>12743.7</v>
      </c>
      <c r="N222" s="35" t="s">
        <v>620</v>
      </c>
      <c r="O222" s="24" t="s">
        <v>524</v>
      </c>
      <c r="P222" s="24" t="s">
        <v>155</v>
      </c>
      <c r="Q222" s="20">
        <v>45188</v>
      </c>
      <c r="R222" s="20">
        <v>45218</v>
      </c>
    </row>
    <row r="223" spans="1:18" ht="87">
      <c r="A223" s="22">
        <v>2566</v>
      </c>
      <c r="B223" s="24" t="s">
        <v>37</v>
      </c>
      <c r="C223" s="23" t="s">
        <v>149</v>
      </c>
      <c r="D223" s="25" t="s">
        <v>651</v>
      </c>
      <c r="E223" s="24" t="s">
        <v>154</v>
      </c>
      <c r="F223" s="24" t="s">
        <v>69</v>
      </c>
      <c r="G223" s="12" t="s">
        <v>403</v>
      </c>
      <c r="H223" s="16">
        <v>7600</v>
      </c>
      <c r="I223" s="24" t="s">
        <v>413</v>
      </c>
      <c r="J223" s="24" t="s">
        <v>649</v>
      </c>
      <c r="K223" s="24" t="s">
        <v>168</v>
      </c>
      <c r="L223" s="15">
        <v>6420</v>
      </c>
      <c r="M223" s="16">
        <v>6420</v>
      </c>
      <c r="N223" s="35" t="s">
        <v>621</v>
      </c>
      <c r="O223" s="24" t="s">
        <v>525</v>
      </c>
      <c r="P223" s="24" t="s">
        <v>155</v>
      </c>
      <c r="Q223" s="20">
        <v>45188</v>
      </c>
      <c r="R223" s="20">
        <v>45218</v>
      </c>
    </row>
    <row r="224" spans="1:18" ht="87">
      <c r="A224" s="22">
        <v>2566</v>
      </c>
      <c r="B224" s="24" t="s">
        <v>37</v>
      </c>
      <c r="C224" s="23" t="s">
        <v>149</v>
      </c>
      <c r="D224" s="25" t="s">
        <v>651</v>
      </c>
      <c r="E224" s="24" t="s">
        <v>154</v>
      </c>
      <c r="F224" s="24" t="s">
        <v>69</v>
      </c>
      <c r="G224" s="12" t="s">
        <v>403</v>
      </c>
      <c r="H224" s="16">
        <v>6700</v>
      </c>
      <c r="I224" s="24" t="s">
        <v>413</v>
      </c>
      <c r="J224" s="24" t="s">
        <v>649</v>
      </c>
      <c r="K224" s="24" t="s">
        <v>168</v>
      </c>
      <c r="L224" s="15">
        <v>4686.6</v>
      </c>
      <c r="M224" s="16">
        <v>4686.6</v>
      </c>
      <c r="N224" s="35" t="s">
        <v>639</v>
      </c>
      <c r="O224" s="24" t="s">
        <v>542</v>
      </c>
      <c r="P224" s="24" t="s">
        <v>155</v>
      </c>
      <c r="Q224" s="20">
        <v>45188</v>
      </c>
      <c r="R224" s="20">
        <v>45218</v>
      </c>
    </row>
    <row r="225" spans="1:18" ht="87">
      <c r="A225" s="22">
        <v>2566</v>
      </c>
      <c r="B225" s="24" t="s">
        <v>37</v>
      </c>
      <c r="C225" s="23" t="s">
        <v>149</v>
      </c>
      <c r="D225" s="25" t="s">
        <v>651</v>
      </c>
      <c r="E225" s="24" t="s">
        <v>154</v>
      </c>
      <c r="F225" s="24" t="s">
        <v>69</v>
      </c>
      <c r="G225" s="12" t="s">
        <v>404</v>
      </c>
      <c r="H225" s="16">
        <f>2000+2000+2600+4500+20000+21000+1000</f>
        <v>53100</v>
      </c>
      <c r="I225" s="24" t="s">
        <v>413</v>
      </c>
      <c r="J225" s="24" t="s">
        <v>649</v>
      </c>
      <c r="K225" s="24" t="s">
        <v>168</v>
      </c>
      <c r="L225" s="15">
        <v>49380.5</v>
      </c>
      <c r="M225" s="16">
        <v>49380.5</v>
      </c>
      <c r="N225" s="35" t="s">
        <v>429</v>
      </c>
      <c r="O225" s="24" t="s">
        <v>191</v>
      </c>
      <c r="P225" s="24" t="s">
        <v>155</v>
      </c>
      <c r="Q225" s="20">
        <v>45188</v>
      </c>
      <c r="R225" s="20">
        <v>45218</v>
      </c>
    </row>
    <row r="226" spans="1:18" ht="65.25">
      <c r="A226" s="22">
        <v>2566</v>
      </c>
      <c r="B226" s="24" t="s">
        <v>37</v>
      </c>
      <c r="C226" s="23" t="s">
        <v>149</v>
      </c>
      <c r="D226" s="25" t="s">
        <v>651</v>
      </c>
      <c r="E226" s="24" t="s">
        <v>154</v>
      </c>
      <c r="F226" s="24" t="s">
        <v>69</v>
      </c>
      <c r="G226" s="12" t="s">
        <v>405</v>
      </c>
      <c r="H226" s="16">
        <f>1500+3000+2000</f>
        <v>6500</v>
      </c>
      <c r="I226" s="24" t="s">
        <v>413</v>
      </c>
      <c r="J226" s="24" t="s">
        <v>649</v>
      </c>
      <c r="K226" s="24" t="s">
        <v>168</v>
      </c>
      <c r="L226" s="15">
        <v>4654.5</v>
      </c>
      <c r="M226" s="16">
        <v>4654.5</v>
      </c>
      <c r="N226" s="35" t="s">
        <v>575</v>
      </c>
      <c r="O226" s="24" t="s">
        <v>479</v>
      </c>
      <c r="P226" s="24" t="s">
        <v>155</v>
      </c>
      <c r="Q226" s="20">
        <v>45188</v>
      </c>
      <c r="R226" s="20">
        <v>45218</v>
      </c>
    </row>
    <row r="227" spans="1:18" ht="65.25">
      <c r="A227" s="22">
        <v>2566</v>
      </c>
      <c r="B227" s="24" t="s">
        <v>37</v>
      </c>
      <c r="C227" s="23" t="s">
        <v>149</v>
      </c>
      <c r="D227" s="25" t="s">
        <v>651</v>
      </c>
      <c r="E227" s="24" t="s">
        <v>154</v>
      </c>
      <c r="F227" s="24" t="s">
        <v>69</v>
      </c>
      <c r="G227" s="12" t="s">
        <v>406</v>
      </c>
      <c r="H227" s="16">
        <f>10000+10000+7000+20000+13000+25000+4000+4000</f>
        <v>93000</v>
      </c>
      <c r="I227" s="24" t="s">
        <v>413</v>
      </c>
      <c r="J227" s="24" t="s">
        <v>649</v>
      </c>
      <c r="K227" s="24" t="s">
        <v>168</v>
      </c>
      <c r="L227" s="15">
        <v>57822.8</v>
      </c>
      <c r="M227" s="16">
        <v>57822.8</v>
      </c>
      <c r="N227" s="35" t="s">
        <v>575</v>
      </c>
      <c r="O227" s="24" t="s">
        <v>514</v>
      </c>
      <c r="P227" s="24" t="s">
        <v>155</v>
      </c>
      <c r="Q227" s="20">
        <v>45188</v>
      </c>
      <c r="R227" s="20">
        <v>45218</v>
      </c>
    </row>
    <row r="228" spans="1:18" ht="87">
      <c r="A228" s="22">
        <v>2566</v>
      </c>
      <c r="B228" s="24" t="s">
        <v>37</v>
      </c>
      <c r="C228" s="23" t="s">
        <v>149</v>
      </c>
      <c r="D228" s="25" t="s">
        <v>651</v>
      </c>
      <c r="E228" s="24" t="s">
        <v>154</v>
      </c>
      <c r="F228" s="24" t="s">
        <v>69</v>
      </c>
      <c r="G228" s="12" t="s">
        <v>407</v>
      </c>
      <c r="H228" s="16">
        <v>58300</v>
      </c>
      <c r="I228" s="24" t="s">
        <v>413</v>
      </c>
      <c r="J228" s="24" t="s">
        <v>649</v>
      </c>
      <c r="K228" s="24" t="s">
        <v>168</v>
      </c>
      <c r="L228" s="15">
        <v>55463.45</v>
      </c>
      <c r="M228" s="16">
        <v>55463.45</v>
      </c>
      <c r="N228" s="35" t="s">
        <v>639</v>
      </c>
      <c r="O228" s="24" t="s">
        <v>543</v>
      </c>
      <c r="P228" s="24" t="s">
        <v>155</v>
      </c>
      <c r="Q228" s="20">
        <v>45188</v>
      </c>
      <c r="R228" s="20">
        <v>45218</v>
      </c>
    </row>
    <row r="229" spans="1:18" ht="65.25">
      <c r="A229" s="22">
        <v>2566</v>
      </c>
      <c r="B229" s="24" t="s">
        <v>37</v>
      </c>
      <c r="C229" s="23" t="s">
        <v>149</v>
      </c>
      <c r="D229" s="25" t="s">
        <v>651</v>
      </c>
      <c r="E229" s="24" t="s">
        <v>154</v>
      </c>
      <c r="F229" s="24" t="s">
        <v>69</v>
      </c>
      <c r="G229" s="12" t="s">
        <v>408</v>
      </c>
      <c r="H229" s="16">
        <v>15000</v>
      </c>
      <c r="I229" s="24" t="s">
        <v>413</v>
      </c>
      <c r="J229" s="24" t="s">
        <v>649</v>
      </c>
      <c r="K229" s="24" t="s">
        <v>168</v>
      </c>
      <c r="L229" s="15">
        <v>12198</v>
      </c>
      <c r="M229" s="16">
        <v>12198</v>
      </c>
      <c r="N229" s="35" t="s">
        <v>431</v>
      </c>
      <c r="O229" s="24" t="s">
        <v>544</v>
      </c>
      <c r="P229" s="24" t="s">
        <v>155</v>
      </c>
      <c r="Q229" s="20">
        <v>45188</v>
      </c>
      <c r="R229" s="20">
        <v>45218</v>
      </c>
    </row>
    <row r="230" spans="1:18" ht="87">
      <c r="A230" s="22">
        <v>2566</v>
      </c>
      <c r="B230" s="24" t="s">
        <v>37</v>
      </c>
      <c r="C230" s="23" t="s">
        <v>149</v>
      </c>
      <c r="D230" s="25" t="s">
        <v>651</v>
      </c>
      <c r="E230" s="24" t="s">
        <v>154</v>
      </c>
      <c r="F230" s="24" t="s">
        <v>69</v>
      </c>
      <c r="G230" s="12" t="s">
        <v>409</v>
      </c>
      <c r="H230" s="16">
        <f>2500+10000+2600+100+100+200+200+400+400+5500+4200+6300+2700+2000+5500+6500</f>
        <v>49200</v>
      </c>
      <c r="I230" s="24" t="s">
        <v>413</v>
      </c>
      <c r="J230" s="24" t="s">
        <v>649</v>
      </c>
      <c r="K230" s="24" t="s">
        <v>168</v>
      </c>
      <c r="L230" s="15">
        <v>42083.1</v>
      </c>
      <c r="M230" s="16">
        <v>42083.1</v>
      </c>
      <c r="N230" s="35" t="s">
        <v>639</v>
      </c>
      <c r="O230" s="24" t="s">
        <v>543</v>
      </c>
      <c r="P230" s="24" t="s">
        <v>155</v>
      </c>
      <c r="Q230" s="20">
        <v>45188</v>
      </c>
      <c r="R230" s="20">
        <v>45218</v>
      </c>
    </row>
    <row r="231" spans="1:76" s="58" customFormat="1" ht="87">
      <c r="A231" s="59">
        <v>2566</v>
      </c>
      <c r="B231" s="50" t="s">
        <v>37</v>
      </c>
      <c r="C231" s="51" t="s">
        <v>149</v>
      </c>
      <c r="D231" s="52" t="s">
        <v>651</v>
      </c>
      <c r="E231" s="50" t="s">
        <v>154</v>
      </c>
      <c r="F231" s="50" t="s">
        <v>69</v>
      </c>
      <c r="G231" s="53" t="s">
        <v>410</v>
      </c>
      <c r="H231" s="60">
        <f>1600+4000+4500+5500+10000+13000+25000+1600</f>
        <v>65200</v>
      </c>
      <c r="I231" s="50" t="s">
        <v>413</v>
      </c>
      <c r="J231" s="50" t="s">
        <v>649</v>
      </c>
      <c r="K231" s="50" t="s">
        <v>168</v>
      </c>
      <c r="L231" s="61">
        <v>15647.68</v>
      </c>
      <c r="M231" s="55">
        <v>15647.68</v>
      </c>
      <c r="N231" s="62" t="s">
        <v>601</v>
      </c>
      <c r="O231" s="50" t="s">
        <v>545</v>
      </c>
      <c r="P231" s="50" t="s">
        <v>155</v>
      </c>
      <c r="Q231" s="57">
        <v>45188</v>
      </c>
      <c r="R231" s="57">
        <v>45218</v>
      </c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</row>
    <row r="232" spans="1:18" ht="130.5">
      <c r="A232" s="24">
        <v>2566</v>
      </c>
      <c r="B232" s="24" t="s">
        <v>37</v>
      </c>
      <c r="C232" s="23" t="s">
        <v>149</v>
      </c>
      <c r="D232" s="25" t="s">
        <v>651</v>
      </c>
      <c r="E232" s="24" t="s">
        <v>154</v>
      </c>
      <c r="F232" s="24" t="s">
        <v>69</v>
      </c>
      <c r="G232" s="12" t="s">
        <v>217</v>
      </c>
      <c r="H232" s="16">
        <v>200000</v>
      </c>
      <c r="I232" s="24" t="s">
        <v>413</v>
      </c>
      <c r="J232" s="24" t="s">
        <v>649</v>
      </c>
      <c r="K232" s="24" t="s">
        <v>168</v>
      </c>
      <c r="L232" s="16">
        <v>186217.45</v>
      </c>
      <c r="M232" s="16">
        <v>186217.45</v>
      </c>
      <c r="N232" s="49" t="s">
        <v>722</v>
      </c>
      <c r="O232" s="24" t="s">
        <v>171</v>
      </c>
      <c r="P232" s="24" t="s">
        <v>155</v>
      </c>
      <c r="Q232" s="20">
        <v>45188</v>
      </c>
      <c r="R232" s="20">
        <v>45218</v>
      </c>
    </row>
    <row r="233" spans="1:18" ht="65.25">
      <c r="A233" s="24">
        <v>2566</v>
      </c>
      <c r="B233" s="24" t="s">
        <v>37</v>
      </c>
      <c r="C233" s="23" t="s">
        <v>149</v>
      </c>
      <c r="D233" s="25" t="s">
        <v>651</v>
      </c>
      <c r="E233" s="24" t="s">
        <v>154</v>
      </c>
      <c r="F233" s="24" t="s">
        <v>69</v>
      </c>
      <c r="G233" s="12" t="s">
        <v>218</v>
      </c>
      <c r="H233" s="16">
        <v>119750</v>
      </c>
      <c r="I233" s="24" t="s">
        <v>413</v>
      </c>
      <c r="J233" s="24" t="s">
        <v>649</v>
      </c>
      <c r="K233" s="24" t="s">
        <v>168</v>
      </c>
      <c r="L233" s="16">
        <v>119626</v>
      </c>
      <c r="M233" s="16">
        <v>119626</v>
      </c>
      <c r="N233" s="34" t="s">
        <v>448</v>
      </c>
      <c r="O233" s="24" t="s">
        <v>236</v>
      </c>
      <c r="P233" s="24" t="s">
        <v>155</v>
      </c>
      <c r="Q233" s="20">
        <v>45187</v>
      </c>
      <c r="R233" s="20">
        <v>45217</v>
      </c>
    </row>
    <row r="234" spans="1:18" ht="130.5">
      <c r="A234" s="24">
        <v>2566</v>
      </c>
      <c r="B234" s="24" t="s">
        <v>37</v>
      </c>
      <c r="C234" s="23" t="s">
        <v>149</v>
      </c>
      <c r="D234" s="25" t="s">
        <v>651</v>
      </c>
      <c r="E234" s="24" t="s">
        <v>154</v>
      </c>
      <c r="F234" s="24" t="s">
        <v>69</v>
      </c>
      <c r="G234" s="12" t="s">
        <v>652</v>
      </c>
      <c r="H234" s="13">
        <v>28000</v>
      </c>
      <c r="I234" s="24" t="s">
        <v>413</v>
      </c>
      <c r="J234" s="24" t="s">
        <v>649</v>
      </c>
      <c r="K234" s="24" t="s">
        <v>168</v>
      </c>
      <c r="L234" s="13">
        <v>26750</v>
      </c>
      <c r="M234" s="13">
        <v>26750</v>
      </c>
      <c r="N234" s="34" t="s">
        <v>574</v>
      </c>
      <c r="O234" s="24" t="s">
        <v>478</v>
      </c>
      <c r="P234" s="24" t="s">
        <v>155</v>
      </c>
      <c r="Q234" s="20">
        <v>45225</v>
      </c>
      <c r="R234" s="20">
        <v>45256</v>
      </c>
    </row>
    <row r="235" spans="1:18" ht="130.5">
      <c r="A235" s="24">
        <v>2566</v>
      </c>
      <c r="B235" s="24" t="s">
        <v>37</v>
      </c>
      <c r="C235" s="23" t="s">
        <v>149</v>
      </c>
      <c r="D235" s="25" t="s">
        <v>651</v>
      </c>
      <c r="E235" s="24" t="s">
        <v>154</v>
      </c>
      <c r="F235" s="24" t="s">
        <v>69</v>
      </c>
      <c r="G235" s="12" t="s">
        <v>653</v>
      </c>
      <c r="H235" s="13">
        <v>42000</v>
      </c>
      <c r="I235" s="24" t="s">
        <v>413</v>
      </c>
      <c r="J235" s="24" t="s">
        <v>649</v>
      </c>
      <c r="K235" s="24" t="s">
        <v>168</v>
      </c>
      <c r="L235" s="13">
        <v>41730</v>
      </c>
      <c r="M235" s="13">
        <v>41730</v>
      </c>
      <c r="N235" s="34" t="s">
        <v>554</v>
      </c>
      <c r="O235" s="24" t="s">
        <v>458</v>
      </c>
      <c r="P235" s="24" t="s">
        <v>155</v>
      </c>
      <c r="Q235" s="20">
        <v>45201</v>
      </c>
      <c r="R235" s="20">
        <v>45232</v>
      </c>
    </row>
    <row r="236" spans="1:18" ht="152.25">
      <c r="A236" s="24">
        <v>2566</v>
      </c>
      <c r="B236" s="24" t="s">
        <v>37</v>
      </c>
      <c r="C236" s="23" t="s">
        <v>149</v>
      </c>
      <c r="D236" s="25" t="s">
        <v>651</v>
      </c>
      <c r="E236" s="24" t="s">
        <v>154</v>
      </c>
      <c r="F236" s="24" t="s">
        <v>69</v>
      </c>
      <c r="G236" s="12" t="s">
        <v>654</v>
      </c>
      <c r="H236" s="13">
        <v>10000</v>
      </c>
      <c r="I236" s="24" t="s">
        <v>413</v>
      </c>
      <c r="J236" s="24" t="s">
        <v>649</v>
      </c>
      <c r="K236" s="24" t="s">
        <v>168</v>
      </c>
      <c r="L236" s="13">
        <v>9630</v>
      </c>
      <c r="M236" s="13">
        <v>9630</v>
      </c>
      <c r="N236" s="34" t="s">
        <v>554</v>
      </c>
      <c r="O236" s="24" t="s">
        <v>458</v>
      </c>
      <c r="P236" s="24" t="s">
        <v>155</v>
      </c>
      <c r="Q236" s="20">
        <v>45201</v>
      </c>
      <c r="R236" s="20">
        <v>45232</v>
      </c>
    </row>
    <row r="237" spans="1:18" ht="108.75">
      <c r="A237" s="24">
        <v>2566</v>
      </c>
      <c r="B237" s="24" t="s">
        <v>37</v>
      </c>
      <c r="C237" s="23" t="s">
        <v>149</v>
      </c>
      <c r="D237" s="25" t="s">
        <v>651</v>
      </c>
      <c r="E237" s="24" t="s">
        <v>154</v>
      </c>
      <c r="F237" s="24" t="s">
        <v>69</v>
      </c>
      <c r="G237" s="12" t="s">
        <v>655</v>
      </c>
      <c r="H237" s="13">
        <v>2000000</v>
      </c>
      <c r="I237" s="24" t="s">
        <v>413</v>
      </c>
      <c r="J237" s="24" t="s">
        <v>649</v>
      </c>
      <c r="K237" s="24" t="s">
        <v>168</v>
      </c>
      <c r="L237" s="13">
        <v>1704510</v>
      </c>
      <c r="M237" s="13">
        <v>1704510</v>
      </c>
      <c r="N237" s="34" t="s">
        <v>417</v>
      </c>
      <c r="O237" s="24" t="s">
        <v>169</v>
      </c>
      <c r="P237" s="24" t="s">
        <v>155</v>
      </c>
      <c r="Q237" s="20">
        <v>45201</v>
      </c>
      <c r="R237" s="20">
        <v>45565</v>
      </c>
    </row>
    <row r="238" spans="1:18" ht="152.25">
      <c r="A238" s="24">
        <v>2566</v>
      </c>
      <c r="B238" s="24" t="s">
        <v>37</v>
      </c>
      <c r="C238" s="23" t="s">
        <v>149</v>
      </c>
      <c r="D238" s="25" t="s">
        <v>651</v>
      </c>
      <c r="E238" s="24" t="s">
        <v>154</v>
      </c>
      <c r="F238" s="24" t="s">
        <v>69</v>
      </c>
      <c r="G238" s="12" t="s">
        <v>656</v>
      </c>
      <c r="H238" s="13">
        <v>170000</v>
      </c>
      <c r="I238" s="24" t="s">
        <v>413</v>
      </c>
      <c r="J238" s="24" t="s">
        <v>649</v>
      </c>
      <c r="K238" s="24" t="s">
        <v>168</v>
      </c>
      <c r="L238" s="13">
        <v>163068</v>
      </c>
      <c r="M238" s="13">
        <v>163068</v>
      </c>
      <c r="N238" s="34">
        <v>135561004530</v>
      </c>
      <c r="O238" s="24" t="s">
        <v>487</v>
      </c>
      <c r="P238" s="24" t="s">
        <v>155</v>
      </c>
      <c r="Q238" s="20">
        <v>45205</v>
      </c>
      <c r="R238" s="20">
        <v>45236</v>
      </c>
    </row>
    <row r="239" spans="1:18" ht="108.75">
      <c r="A239" s="24">
        <v>2566</v>
      </c>
      <c r="B239" s="24" t="s">
        <v>37</v>
      </c>
      <c r="C239" s="23" t="s">
        <v>149</v>
      </c>
      <c r="D239" s="25" t="s">
        <v>651</v>
      </c>
      <c r="E239" s="24" t="s">
        <v>154</v>
      </c>
      <c r="F239" s="24" t="s">
        <v>69</v>
      </c>
      <c r="G239" s="12" t="s">
        <v>657</v>
      </c>
      <c r="H239" s="13">
        <v>46000</v>
      </c>
      <c r="I239" s="24" t="s">
        <v>413</v>
      </c>
      <c r="J239" s="24" t="s">
        <v>649</v>
      </c>
      <c r="K239" s="24" t="s">
        <v>168</v>
      </c>
      <c r="L239" s="13">
        <v>46000</v>
      </c>
      <c r="M239" s="13">
        <v>46000</v>
      </c>
      <c r="N239" s="34" t="s">
        <v>569</v>
      </c>
      <c r="O239" s="24" t="s">
        <v>472</v>
      </c>
      <c r="P239" s="24" t="s">
        <v>155</v>
      </c>
      <c r="Q239" s="20">
        <v>45201</v>
      </c>
      <c r="R239" s="20">
        <v>45232</v>
      </c>
    </row>
    <row r="240" spans="1:18" ht="130.5">
      <c r="A240" s="24">
        <v>2566</v>
      </c>
      <c r="B240" s="24" t="s">
        <v>37</v>
      </c>
      <c r="C240" s="23" t="s">
        <v>149</v>
      </c>
      <c r="D240" s="25" t="s">
        <v>651</v>
      </c>
      <c r="E240" s="24" t="s">
        <v>154</v>
      </c>
      <c r="F240" s="24" t="s">
        <v>69</v>
      </c>
      <c r="G240" s="12" t="s">
        <v>658</v>
      </c>
      <c r="H240" s="13">
        <v>600000</v>
      </c>
      <c r="I240" s="24" t="s">
        <v>413</v>
      </c>
      <c r="J240" s="24" t="s">
        <v>649</v>
      </c>
      <c r="K240" s="24" t="s">
        <v>168</v>
      </c>
      <c r="L240" s="13">
        <v>539280</v>
      </c>
      <c r="M240" s="13">
        <v>539280</v>
      </c>
      <c r="N240" s="34" t="s">
        <v>439</v>
      </c>
      <c r="O240" s="24" t="s">
        <v>226</v>
      </c>
      <c r="P240" s="24" t="s">
        <v>155</v>
      </c>
      <c r="Q240" s="20">
        <v>45201</v>
      </c>
      <c r="R240" s="20">
        <v>45232</v>
      </c>
    </row>
    <row r="241" spans="1:18" ht="108.75">
      <c r="A241" s="24">
        <v>2566</v>
      </c>
      <c r="B241" s="24" t="s">
        <v>37</v>
      </c>
      <c r="C241" s="23" t="s">
        <v>149</v>
      </c>
      <c r="D241" s="25" t="s">
        <v>651</v>
      </c>
      <c r="E241" s="24" t="s">
        <v>154</v>
      </c>
      <c r="F241" s="24" t="s">
        <v>69</v>
      </c>
      <c r="G241" s="12" t="s">
        <v>659</v>
      </c>
      <c r="H241" s="13">
        <v>33000</v>
      </c>
      <c r="I241" s="24" t="s">
        <v>413</v>
      </c>
      <c r="J241" s="24" t="s">
        <v>649</v>
      </c>
      <c r="K241" s="24" t="s">
        <v>168</v>
      </c>
      <c r="L241" s="13">
        <v>32100</v>
      </c>
      <c r="M241" s="13">
        <v>32100</v>
      </c>
      <c r="N241" s="34" t="s">
        <v>556</v>
      </c>
      <c r="O241" s="24" t="s">
        <v>499</v>
      </c>
      <c r="P241" s="24" t="s">
        <v>155</v>
      </c>
      <c r="Q241" s="20">
        <v>45201</v>
      </c>
      <c r="R241" s="20">
        <v>45232</v>
      </c>
    </row>
    <row r="242" spans="1:18" ht="87">
      <c r="A242" s="24">
        <v>2566</v>
      </c>
      <c r="B242" s="24" t="s">
        <v>37</v>
      </c>
      <c r="C242" s="23" t="s">
        <v>149</v>
      </c>
      <c r="D242" s="25" t="s">
        <v>651</v>
      </c>
      <c r="E242" s="24" t="s">
        <v>154</v>
      </c>
      <c r="F242" s="24" t="s">
        <v>69</v>
      </c>
      <c r="G242" s="12" t="s">
        <v>660</v>
      </c>
      <c r="H242" s="13">
        <v>22000</v>
      </c>
      <c r="I242" s="24" t="s">
        <v>413</v>
      </c>
      <c r="J242" s="24" t="s">
        <v>649</v>
      </c>
      <c r="K242" s="24" t="s">
        <v>168</v>
      </c>
      <c r="L242" s="13">
        <v>21400</v>
      </c>
      <c r="M242" s="13">
        <v>21400</v>
      </c>
      <c r="N242" s="34" t="s">
        <v>559</v>
      </c>
      <c r="O242" s="24" t="s">
        <v>462</v>
      </c>
      <c r="P242" s="24" t="s">
        <v>155</v>
      </c>
      <c r="Q242" s="20">
        <v>45201</v>
      </c>
      <c r="R242" s="20">
        <v>45232</v>
      </c>
    </row>
    <row r="243" spans="1:18" ht="130.5">
      <c r="A243" s="24">
        <v>2566</v>
      </c>
      <c r="B243" s="24" t="s">
        <v>37</v>
      </c>
      <c r="C243" s="23" t="s">
        <v>149</v>
      </c>
      <c r="D243" s="25" t="s">
        <v>651</v>
      </c>
      <c r="E243" s="24" t="s">
        <v>154</v>
      </c>
      <c r="F243" s="24" t="s">
        <v>69</v>
      </c>
      <c r="G243" s="12" t="s">
        <v>661</v>
      </c>
      <c r="H243" s="13">
        <v>51000</v>
      </c>
      <c r="I243" s="24" t="s">
        <v>413</v>
      </c>
      <c r="J243" s="24" t="s">
        <v>649</v>
      </c>
      <c r="K243" s="24" t="s">
        <v>168</v>
      </c>
      <c r="L243" s="13">
        <v>50290</v>
      </c>
      <c r="M243" s="13">
        <v>50290</v>
      </c>
      <c r="N243" s="34" t="s">
        <v>558</v>
      </c>
      <c r="O243" s="24" t="s">
        <v>463</v>
      </c>
      <c r="P243" s="24" t="s">
        <v>155</v>
      </c>
      <c r="Q243" s="20">
        <v>45201</v>
      </c>
      <c r="R243" s="20">
        <v>45232</v>
      </c>
    </row>
    <row r="244" spans="1:18" ht="108.75">
      <c r="A244" s="24">
        <v>2566</v>
      </c>
      <c r="B244" s="24" t="s">
        <v>37</v>
      </c>
      <c r="C244" s="23" t="s">
        <v>149</v>
      </c>
      <c r="D244" s="25" t="s">
        <v>651</v>
      </c>
      <c r="E244" s="24" t="s">
        <v>154</v>
      </c>
      <c r="F244" s="24" t="s">
        <v>69</v>
      </c>
      <c r="G244" s="12" t="s">
        <v>662</v>
      </c>
      <c r="H244" s="13">
        <v>9000</v>
      </c>
      <c r="I244" s="24" t="s">
        <v>413</v>
      </c>
      <c r="J244" s="24" t="s">
        <v>649</v>
      </c>
      <c r="K244" s="24" t="s">
        <v>168</v>
      </c>
      <c r="L244" s="13">
        <v>8988</v>
      </c>
      <c r="M244" s="13">
        <v>8988</v>
      </c>
      <c r="N244" s="34" t="s">
        <v>555</v>
      </c>
      <c r="O244" s="24" t="s">
        <v>460</v>
      </c>
      <c r="P244" s="24" t="s">
        <v>155</v>
      </c>
      <c r="Q244" s="20">
        <v>45201</v>
      </c>
      <c r="R244" s="20">
        <v>45232</v>
      </c>
    </row>
    <row r="245" spans="1:18" ht="87">
      <c r="A245" s="24">
        <v>2566</v>
      </c>
      <c r="B245" s="24" t="s">
        <v>37</v>
      </c>
      <c r="C245" s="23" t="s">
        <v>149</v>
      </c>
      <c r="D245" s="25" t="s">
        <v>651</v>
      </c>
      <c r="E245" s="24" t="s">
        <v>154</v>
      </c>
      <c r="F245" s="24" t="s">
        <v>69</v>
      </c>
      <c r="G245" s="12" t="s">
        <v>663</v>
      </c>
      <c r="H245" s="13">
        <v>22000</v>
      </c>
      <c r="I245" s="24" t="s">
        <v>413</v>
      </c>
      <c r="J245" s="24" t="s">
        <v>649</v>
      </c>
      <c r="K245" s="24" t="s">
        <v>168</v>
      </c>
      <c r="L245" s="13">
        <v>21400</v>
      </c>
      <c r="M245" s="13">
        <v>21400</v>
      </c>
      <c r="N245" s="34" t="s">
        <v>557</v>
      </c>
      <c r="O245" s="24" t="s">
        <v>459</v>
      </c>
      <c r="P245" s="24" t="s">
        <v>155</v>
      </c>
      <c r="Q245" s="20">
        <v>45201</v>
      </c>
      <c r="R245" s="20">
        <v>45232</v>
      </c>
    </row>
    <row r="246" spans="1:18" ht="108.75">
      <c r="A246" s="24">
        <v>2566</v>
      </c>
      <c r="B246" s="24" t="s">
        <v>37</v>
      </c>
      <c r="C246" s="23" t="s">
        <v>149</v>
      </c>
      <c r="D246" s="25" t="s">
        <v>651</v>
      </c>
      <c r="E246" s="24" t="s">
        <v>154</v>
      </c>
      <c r="F246" s="24" t="s">
        <v>69</v>
      </c>
      <c r="G246" s="12" t="s">
        <v>664</v>
      </c>
      <c r="H246" s="13">
        <v>11000</v>
      </c>
      <c r="I246" s="24" t="s">
        <v>413</v>
      </c>
      <c r="J246" s="24" t="s">
        <v>649</v>
      </c>
      <c r="K246" s="24" t="s">
        <v>168</v>
      </c>
      <c r="L246" s="13">
        <v>10165</v>
      </c>
      <c r="M246" s="13">
        <v>10165</v>
      </c>
      <c r="N246" s="34" t="s">
        <v>570</v>
      </c>
      <c r="O246" s="24" t="s">
        <v>473</v>
      </c>
      <c r="P246" s="24" t="s">
        <v>155</v>
      </c>
      <c r="Q246" s="20">
        <v>45201</v>
      </c>
      <c r="R246" s="20">
        <v>45232</v>
      </c>
    </row>
    <row r="247" spans="1:18" ht="108.75">
      <c r="A247" s="24">
        <v>2566</v>
      </c>
      <c r="B247" s="24" t="s">
        <v>37</v>
      </c>
      <c r="C247" s="23" t="s">
        <v>149</v>
      </c>
      <c r="D247" s="25" t="s">
        <v>651</v>
      </c>
      <c r="E247" s="24" t="s">
        <v>154</v>
      </c>
      <c r="F247" s="24" t="s">
        <v>69</v>
      </c>
      <c r="G247" s="12" t="s">
        <v>665</v>
      </c>
      <c r="H247" s="13">
        <v>95000</v>
      </c>
      <c r="I247" s="24" t="s">
        <v>413</v>
      </c>
      <c r="J247" s="24" t="s">
        <v>649</v>
      </c>
      <c r="K247" s="24" t="s">
        <v>168</v>
      </c>
      <c r="L247" s="13">
        <v>93518</v>
      </c>
      <c r="M247" s="13">
        <v>93518</v>
      </c>
      <c r="N247" s="34" t="s">
        <v>447</v>
      </c>
      <c r="O247" s="24" t="s">
        <v>234</v>
      </c>
      <c r="P247" s="24" t="s">
        <v>155</v>
      </c>
      <c r="Q247" s="20">
        <v>45201</v>
      </c>
      <c r="R247" s="20">
        <v>45232</v>
      </c>
    </row>
    <row r="248" spans="1:18" ht="130.5">
      <c r="A248" s="24">
        <v>2566</v>
      </c>
      <c r="B248" s="24" t="s">
        <v>37</v>
      </c>
      <c r="C248" s="23" t="s">
        <v>149</v>
      </c>
      <c r="D248" s="25" t="s">
        <v>651</v>
      </c>
      <c r="E248" s="24" t="s">
        <v>154</v>
      </c>
      <c r="F248" s="24" t="s">
        <v>69</v>
      </c>
      <c r="G248" s="12" t="s">
        <v>666</v>
      </c>
      <c r="H248" s="13">
        <v>60000</v>
      </c>
      <c r="I248" s="24" t="s">
        <v>413</v>
      </c>
      <c r="J248" s="24" t="s">
        <v>649</v>
      </c>
      <c r="K248" s="24" t="s">
        <v>168</v>
      </c>
      <c r="L248" s="13">
        <v>53500</v>
      </c>
      <c r="M248" s="13">
        <v>53500</v>
      </c>
      <c r="N248" s="34" t="s">
        <v>560</v>
      </c>
      <c r="O248" s="24" t="s">
        <v>465</v>
      </c>
      <c r="P248" s="24" t="s">
        <v>155</v>
      </c>
      <c r="Q248" s="20">
        <v>45201</v>
      </c>
      <c r="R248" s="20">
        <v>45232</v>
      </c>
    </row>
    <row r="249" spans="1:18" ht="65.25">
      <c r="A249" s="24">
        <v>2566</v>
      </c>
      <c r="B249" s="24" t="s">
        <v>37</v>
      </c>
      <c r="C249" s="23" t="s">
        <v>149</v>
      </c>
      <c r="D249" s="25" t="s">
        <v>651</v>
      </c>
      <c r="E249" s="24" t="s">
        <v>154</v>
      </c>
      <c r="F249" s="24" t="s">
        <v>69</v>
      </c>
      <c r="G249" s="12" t="s">
        <v>667</v>
      </c>
      <c r="H249" s="13">
        <v>28000</v>
      </c>
      <c r="I249" s="24" t="s">
        <v>413</v>
      </c>
      <c r="J249" s="24" t="s">
        <v>649</v>
      </c>
      <c r="K249" s="24" t="s">
        <v>168</v>
      </c>
      <c r="L249" s="13">
        <v>14980</v>
      </c>
      <c r="M249" s="13">
        <v>14980</v>
      </c>
      <c r="N249" s="34" t="s">
        <v>564</v>
      </c>
      <c r="O249" s="24" t="s">
        <v>467</v>
      </c>
      <c r="P249" s="24" t="s">
        <v>155</v>
      </c>
      <c r="Q249" s="20">
        <v>45201</v>
      </c>
      <c r="R249" s="20">
        <v>45232</v>
      </c>
    </row>
    <row r="250" spans="1:18" ht="65.25">
      <c r="A250" s="24">
        <v>2566</v>
      </c>
      <c r="B250" s="24" t="s">
        <v>37</v>
      </c>
      <c r="C250" s="23" t="s">
        <v>149</v>
      </c>
      <c r="D250" s="25" t="s">
        <v>651</v>
      </c>
      <c r="E250" s="24" t="s">
        <v>154</v>
      </c>
      <c r="F250" s="24" t="s">
        <v>69</v>
      </c>
      <c r="G250" s="12" t="s">
        <v>668</v>
      </c>
      <c r="H250" s="13">
        <v>43000</v>
      </c>
      <c r="I250" s="24" t="s">
        <v>413</v>
      </c>
      <c r="J250" s="24" t="s">
        <v>649</v>
      </c>
      <c r="K250" s="24" t="s">
        <v>168</v>
      </c>
      <c r="L250" s="13">
        <v>14980</v>
      </c>
      <c r="M250" s="13">
        <v>14980</v>
      </c>
      <c r="N250" s="34" t="s">
        <v>564</v>
      </c>
      <c r="O250" s="24" t="s">
        <v>467</v>
      </c>
      <c r="P250" s="24" t="s">
        <v>155</v>
      </c>
      <c r="Q250" s="20">
        <v>45201</v>
      </c>
      <c r="R250" s="20">
        <v>45565</v>
      </c>
    </row>
    <row r="251" spans="1:18" ht="65.25">
      <c r="A251" s="24">
        <v>2566</v>
      </c>
      <c r="B251" s="24" t="s">
        <v>37</v>
      </c>
      <c r="C251" s="23" t="s">
        <v>149</v>
      </c>
      <c r="D251" s="25" t="s">
        <v>651</v>
      </c>
      <c r="E251" s="24" t="s">
        <v>154</v>
      </c>
      <c r="F251" s="24" t="s">
        <v>69</v>
      </c>
      <c r="G251" s="12" t="s">
        <v>669</v>
      </c>
      <c r="H251" s="13">
        <v>24500</v>
      </c>
      <c r="I251" s="24" t="s">
        <v>413</v>
      </c>
      <c r="J251" s="24" t="s">
        <v>649</v>
      </c>
      <c r="K251" s="24" t="s">
        <v>168</v>
      </c>
      <c r="L251" s="13">
        <v>24075</v>
      </c>
      <c r="M251" s="13">
        <v>24075</v>
      </c>
      <c r="N251" s="34" t="s">
        <v>723</v>
      </c>
      <c r="O251" s="24" t="s">
        <v>708</v>
      </c>
      <c r="P251" s="24" t="s">
        <v>155</v>
      </c>
      <c r="Q251" s="20">
        <v>45201</v>
      </c>
      <c r="R251" s="20">
        <v>45232</v>
      </c>
    </row>
    <row r="252" spans="1:18" ht="108.75">
      <c r="A252" s="24">
        <v>2566</v>
      </c>
      <c r="B252" s="24" t="s">
        <v>37</v>
      </c>
      <c r="C252" s="23" t="s">
        <v>149</v>
      </c>
      <c r="D252" s="25" t="s">
        <v>651</v>
      </c>
      <c r="E252" s="24" t="s">
        <v>154</v>
      </c>
      <c r="F252" s="24" t="s">
        <v>69</v>
      </c>
      <c r="G252" s="12" t="s">
        <v>670</v>
      </c>
      <c r="H252" s="13">
        <v>36000</v>
      </c>
      <c r="I252" s="24" t="s">
        <v>413</v>
      </c>
      <c r="J252" s="24" t="s">
        <v>649</v>
      </c>
      <c r="K252" s="24" t="s">
        <v>168</v>
      </c>
      <c r="L252" s="13">
        <v>35310</v>
      </c>
      <c r="M252" s="13">
        <v>35310</v>
      </c>
      <c r="N252" s="34" t="s">
        <v>561</v>
      </c>
      <c r="O252" s="24" t="s">
        <v>464</v>
      </c>
      <c r="P252" s="24" t="s">
        <v>155</v>
      </c>
      <c r="Q252" s="20">
        <v>45201</v>
      </c>
      <c r="R252" s="20">
        <v>45232</v>
      </c>
    </row>
    <row r="253" spans="1:18" ht="87">
      <c r="A253" s="24">
        <v>2566</v>
      </c>
      <c r="B253" s="24" t="s">
        <v>37</v>
      </c>
      <c r="C253" s="23" t="s">
        <v>149</v>
      </c>
      <c r="D253" s="25" t="s">
        <v>651</v>
      </c>
      <c r="E253" s="24" t="s">
        <v>154</v>
      </c>
      <c r="F253" s="24" t="s">
        <v>69</v>
      </c>
      <c r="G253" s="12" t="s">
        <v>671</v>
      </c>
      <c r="H253" s="13">
        <v>500000</v>
      </c>
      <c r="I253" s="24" t="s">
        <v>413</v>
      </c>
      <c r="J253" s="24" t="s">
        <v>649</v>
      </c>
      <c r="K253" s="24" t="s">
        <v>168</v>
      </c>
      <c r="L253" s="13">
        <v>500000</v>
      </c>
      <c r="M253" s="13">
        <v>500000</v>
      </c>
      <c r="N253" s="34">
        <v>3720100306240</v>
      </c>
      <c r="O253" s="24" t="s">
        <v>709</v>
      </c>
      <c r="P253" s="24" t="s">
        <v>155</v>
      </c>
      <c r="Q253" s="20">
        <v>45201</v>
      </c>
      <c r="R253" s="20">
        <v>45232</v>
      </c>
    </row>
    <row r="254" spans="1:18" ht="65.25">
      <c r="A254" s="24">
        <v>2567</v>
      </c>
      <c r="B254" s="24" t="s">
        <v>37</v>
      </c>
      <c r="C254" s="23" t="s">
        <v>149</v>
      </c>
      <c r="D254" s="25" t="s">
        <v>651</v>
      </c>
      <c r="E254" s="24" t="s">
        <v>154</v>
      </c>
      <c r="F254" s="24" t="s">
        <v>69</v>
      </c>
      <c r="G254" s="12" t="s">
        <v>672</v>
      </c>
      <c r="H254" s="16">
        <v>87000</v>
      </c>
      <c r="I254" s="24" t="s">
        <v>413</v>
      </c>
      <c r="J254" s="24" t="s">
        <v>649</v>
      </c>
      <c r="K254" s="24" t="s">
        <v>168</v>
      </c>
      <c r="L254" s="16">
        <v>69079.2</v>
      </c>
      <c r="M254" s="16">
        <v>69079.2</v>
      </c>
      <c r="N254" s="34" t="s">
        <v>574</v>
      </c>
      <c r="O254" s="24" t="s">
        <v>478</v>
      </c>
      <c r="P254" s="24" t="s">
        <v>155</v>
      </c>
      <c r="Q254" s="20">
        <v>45225</v>
      </c>
      <c r="R254" s="20">
        <v>45232</v>
      </c>
    </row>
    <row r="255" spans="1:18" ht="65.25">
      <c r="A255" s="24">
        <v>2567</v>
      </c>
      <c r="B255" s="24" t="s">
        <v>37</v>
      </c>
      <c r="C255" s="23" t="s">
        <v>149</v>
      </c>
      <c r="D255" s="25" t="s">
        <v>651</v>
      </c>
      <c r="E255" s="24" t="s">
        <v>154</v>
      </c>
      <c r="F255" s="24" t="s">
        <v>69</v>
      </c>
      <c r="G255" s="12" t="s">
        <v>673</v>
      </c>
      <c r="H255" s="16">
        <v>5200</v>
      </c>
      <c r="I255" s="24" t="s">
        <v>413</v>
      </c>
      <c r="J255" s="24" t="s">
        <v>649</v>
      </c>
      <c r="K255" s="24" t="s">
        <v>168</v>
      </c>
      <c r="L255" s="16">
        <v>4700</v>
      </c>
      <c r="M255" s="16">
        <v>4700</v>
      </c>
      <c r="N255" s="34" t="s">
        <v>724</v>
      </c>
      <c r="O255" s="24" t="s">
        <v>710</v>
      </c>
      <c r="P255" s="24" t="s">
        <v>155</v>
      </c>
      <c r="Q255" s="20">
        <v>45241</v>
      </c>
      <c r="R255" s="20">
        <v>45271</v>
      </c>
    </row>
    <row r="256" spans="1:18" ht="65.25">
      <c r="A256" s="24">
        <v>2567</v>
      </c>
      <c r="B256" s="24" t="s">
        <v>37</v>
      </c>
      <c r="C256" s="23" t="s">
        <v>149</v>
      </c>
      <c r="D256" s="25" t="s">
        <v>651</v>
      </c>
      <c r="E256" s="24" t="s">
        <v>154</v>
      </c>
      <c r="F256" s="24" t="s">
        <v>69</v>
      </c>
      <c r="G256" s="12" t="s">
        <v>674</v>
      </c>
      <c r="H256" s="16">
        <v>9000</v>
      </c>
      <c r="I256" s="24" t="s">
        <v>413</v>
      </c>
      <c r="J256" s="24" t="s">
        <v>649</v>
      </c>
      <c r="K256" s="24" t="s">
        <v>168</v>
      </c>
      <c r="L256" s="16">
        <v>3563.1</v>
      </c>
      <c r="M256" s="16">
        <v>3563.1</v>
      </c>
      <c r="N256" s="34" t="s">
        <v>581</v>
      </c>
      <c r="O256" s="24" t="s">
        <v>485</v>
      </c>
      <c r="P256" s="24" t="s">
        <v>155</v>
      </c>
      <c r="Q256" s="20">
        <v>45236</v>
      </c>
      <c r="R256" s="20">
        <v>45266</v>
      </c>
    </row>
    <row r="257" spans="1:18" ht="65.25">
      <c r="A257" s="24">
        <v>2567</v>
      </c>
      <c r="B257" s="24" t="s">
        <v>37</v>
      </c>
      <c r="C257" s="23" t="s">
        <v>149</v>
      </c>
      <c r="D257" s="25" t="s">
        <v>651</v>
      </c>
      <c r="E257" s="24" t="s">
        <v>154</v>
      </c>
      <c r="F257" s="24" t="s">
        <v>69</v>
      </c>
      <c r="G257" s="12" t="s">
        <v>675</v>
      </c>
      <c r="H257" s="16">
        <v>12000</v>
      </c>
      <c r="I257" s="24" t="s">
        <v>413</v>
      </c>
      <c r="J257" s="24" t="s">
        <v>649</v>
      </c>
      <c r="K257" s="24" t="s">
        <v>168</v>
      </c>
      <c r="L257" s="16">
        <v>3156.5</v>
      </c>
      <c r="M257" s="16">
        <v>3156.5</v>
      </c>
      <c r="N257" s="34" t="s">
        <v>582</v>
      </c>
      <c r="O257" s="24" t="s">
        <v>486</v>
      </c>
      <c r="P257" s="24" t="s">
        <v>155</v>
      </c>
      <c r="Q257" s="20">
        <v>45236</v>
      </c>
      <c r="R257" s="20">
        <v>45266</v>
      </c>
    </row>
    <row r="258" spans="1:18" ht="65.25">
      <c r="A258" s="24">
        <v>2567</v>
      </c>
      <c r="B258" s="24" t="s">
        <v>37</v>
      </c>
      <c r="C258" s="23" t="s">
        <v>149</v>
      </c>
      <c r="D258" s="25" t="s">
        <v>651</v>
      </c>
      <c r="E258" s="24" t="s">
        <v>154</v>
      </c>
      <c r="F258" s="24" t="s">
        <v>69</v>
      </c>
      <c r="G258" s="12" t="s">
        <v>676</v>
      </c>
      <c r="H258" s="16">
        <v>740</v>
      </c>
      <c r="I258" s="24" t="s">
        <v>413</v>
      </c>
      <c r="J258" s="24" t="s">
        <v>649</v>
      </c>
      <c r="K258" s="24" t="s">
        <v>168</v>
      </c>
      <c r="L258" s="16">
        <v>684.8</v>
      </c>
      <c r="M258" s="16">
        <v>684.8</v>
      </c>
      <c r="N258" s="34" t="s">
        <v>581</v>
      </c>
      <c r="O258" s="24" t="s">
        <v>485</v>
      </c>
      <c r="P258" s="24" t="s">
        <v>155</v>
      </c>
      <c r="Q258" s="20">
        <v>45236</v>
      </c>
      <c r="R258" s="20">
        <v>45266</v>
      </c>
    </row>
    <row r="259" spans="1:18" ht="65.25">
      <c r="A259" s="24">
        <v>2567</v>
      </c>
      <c r="B259" s="24" t="s">
        <v>37</v>
      </c>
      <c r="C259" s="23" t="s">
        <v>149</v>
      </c>
      <c r="D259" s="25" t="s">
        <v>651</v>
      </c>
      <c r="E259" s="24" t="s">
        <v>154</v>
      </c>
      <c r="F259" s="24" t="s">
        <v>69</v>
      </c>
      <c r="G259" s="12" t="s">
        <v>677</v>
      </c>
      <c r="H259" s="16">
        <v>13300</v>
      </c>
      <c r="I259" s="24" t="s">
        <v>413</v>
      </c>
      <c r="J259" s="24" t="s">
        <v>649</v>
      </c>
      <c r="K259" s="24" t="s">
        <v>168</v>
      </c>
      <c r="L259" s="16">
        <v>9630</v>
      </c>
      <c r="M259" s="16">
        <v>9630</v>
      </c>
      <c r="N259" s="34" t="s">
        <v>597</v>
      </c>
      <c r="O259" s="24" t="s">
        <v>711</v>
      </c>
      <c r="P259" s="24" t="s">
        <v>155</v>
      </c>
      <c r="Q259" s="20">
        <v>45236</v>
      </c>
      <c r="R259" s="20">
        <v>45266</v>
      </c>
    </row>
    <row r="260" spans="1:18" ht="65.25">
      <c r="A260" s="24">
        <v>2567</v>
      </c>
      <c r="B260" s="24" t="s">
        <v>37</v>
      </c>
      <c r="C260" s="23" t="s">
        <v>149</v>
      </c>
      <c r="D260" s="25" t="s">
        <v>651</v>
      </c>
      <c r="E260" s="24" t="s">
        <v>154</v>
      </c>
      <c r="F260" s="24" t="s">
        <v>69</v>
      </c>
      <c r="G260" s="12" t="s">
        <v>678</v>
      </c>
      <c r="H260" s="16">
        <f>2900+500</f>
        <v>3400</v>
      </c>
      <c r="I260" s="24" t="s">
        <v>413</v>
      </c>
      <c r="J260" s="24" t="s">
        <v>649</v>
      </c>
      <c r="K260" s="24" t="s">
        <v>168</v>
      </c>
      <c r="L260" s="16">
        <v>1802</v>
      </c>
      <c r="M260" s="16">
        <v>1802</v>
      </c>
      <c r="N260" s="34" t="s">
        <v>576</v>
      </c>
      <c r="O260" s="24" t="s">
        <v>480</v>
      </c>
      <c r="P260" s="24" t="s">
        <v>155</v>
      </c>
      <c r="Q260" s="20">
        <v>45236</v>
      </c>
      <c r="R260" s="20">
        <v>45266</v>
      </c>
    </row>
    <row r="261" spans="1:18" ht="65.25">
      <c r="A261" s="24">
        <v>2567</v>
      </c>
      <c r="B261" s="24" t="s">
        <v>37</v>
      </c>
      <c r="C261" s="23" t="s">
        <v>149</v>
      </c>
      <c r="D261" s="25" t="s">
        <v>651</v>
      </c>
      <c r="E261" s="24" t="s">
        <v>154</v>
      </c>
      <c r="F261" s="24" t="s">
        <v>69</v>
      </c>
      <c r="G261" s="12" t="s">
        <v>679</v>
      </c>
      <c r="H261" s="16">
        <v>13000</v>
      </c>
      <c r="I261" s="24" t="s">
        <v>413</v>
      </c>
      <c r="J261" s="24" t="s">
        <v>649</v>
      </c>
      <c r="K261" s="24" t="s">
        <v>168</v>
      </c>
      <c r="L261" s="16">
        <v>9630</v>
      </c>
      <c r="M261" s="16">
        <v>9630</v>
      </c>
      <c r="N261" s="34" t="s">
        <v>617</v>
      </c>
      <c r="O261" s="24" t="s">
        <v>521</v>
      </c>
      <c r="P261" s="24" t="s">
        <v>155</v>
      </c>
      <c r="Q261" s="20">
        <v>45245</v>
      </c>
      <c r="R261" s="20">
        <v>45275</v>
      </c>
    </row>
    <row r="262" spans="1:18" ht="87">
      <c r="A262" s="24">
        <v>2567</v>
      </c>
      <c r="B262" s="24" t="s">
        <v>37</v>
      </c>
      <c r="C262" s="23" t="s">
        <v>149</v>
      </c>
      <c r="D262" s="25" t="s">
        <v>651</v>
      </c>
      <c r="E262" s="24" t="s">
        <v>154</v>
      </c>
      <c r="F262" s="24" t="s">
        <v>69</v>
      </c>
      <c r="G262" s="12" t="s">
        <v>680</v>
      </c>
      <c r="H262" s="16">
        <v>14000</v>
      </c>
      <c r="I262" s="24" t="s">
        <v>413</v>
      </c>
      <c r="J262" s="24" t="s">
        <v>649</v>
      </c>
      <c r="K262" s="24" t="s">
        <v>168</v>
      </c>
      <c r="L262" s="16">
        <v>13696</v>
      </c>
      <c r="M262" s="16">
        <v>13696</v>
      </c>
      <c r="N262" s="34" t="s">
        <v>434</v>
      </c>
      <c r="O262" s="24" t="s">
        <v>712</v>
      </c>
      <c r="P262" s="24" t="s">
        <v>155</v>
      </c>
      <c r="Q262" s="20">
        <v>45245</v>
      </c>
      <c r="R262" s="20">
        <v>45275</v>
      </c>
    </row>
    <row r="263" spans="1:18" ht="65.25">
      <c r="A263" s="24">
        <v>2567</v>
      </c>
      <c r="B263" s="24" t="s">
        <v>37</v>
      </c>
      <c r="C263" s="23" t="s">
        <v>149</v>
      </c>
      <c r="D263" s="25" t="s">
        <v>651</v>
      </c>
      <c r="E263" s="24" t="s">
        <v>154</v>
      </c>
      <c r="F263" s="24" t="s">
        <v>69</v>
      </c>
      <c r="G263" s="12" t="s">
        <v>681</v>
      </c>
      <c r="H263" s="16">
        <v>37000</v>
      </c>
      <c r="I263" s="24" t="s">
        <v>413</v>
      </c>
      <c r="J263" s="24" t="s">
        <v>649</v>
      </c>
      <c r="K263" s="24" t="s">
        <v>168</v>
      </c>
      <c r="L263" s="16">
        <v>35310</v>
      </c>
      <c r="M263" s="16">
        <v>35310</v>
      </c>
      <c r="N263" s="34" t="s">
        <v>434</v>
      </c>
      <c r="O263" s="24" t="s">
        <v>712</v>
      </c>
      <c r="P263" s="24" t="s">
        <v>155</v>
      </c>
      <c r="Q263" s="20">
        <v>45245</v>
      </c>
      <c r="R263" s="20">
        <v>45275</v>
      </c>
    </row>
    <row r="264" spans="1:18" ht="65.25">
      <c r="A264" s="24">
        <v>2567</v>
      </c>
      <c r="B264" s="24" t="s">
        <v>37</v>
      </c>
      <c r="C264" s="23" t="s">
        <v>149</v>
      </c>
      <c r="D264" s="25" t="s">
        <v>651</v>
      </c>
      <c r="E264" s="24" t="s">
        <v>154</v>
      </c>
      <c r="F264" s="24" t="s">
        <v>69</v>
      </c>
      <c r="G264" s="12" t="s">
        <v>682</v>
      </c>
      <c r="H264" s="16">
        <v>18500</v>
      </c>
      <c r="I264" s="24" t="s">
        <v>413</v>
      </c>
      <c r="J264" s="24" t="s">
        <v>649</v>
      </c>
      <c r="K264" s="24" t="s">
        <v>168</v>
      </c>
      <c r="L264" s="16">
        <v>15258.2</v>
      </c>
      <c r="M264" s="16">
        <v>15258.2</v>
      </c>
      <c r="N264" s="34" t="s">
        <v>725</v>
      </c>
      <c r="O264" s="24" t="s">
        <v>713</v>
      </c>
      <c r="P264" s="24" t="s">
        <v>155</v>
      </c>
      <c r="Q264" s="20">
        <v>45245</v>
      </c>
      <c r="R264" s="20">
        <v>45275</v>
      </c>
    </row>
    <row r="265" spans="1:18" ht="87">
      <c r="A265" s="24">
        <v>2567</v>
      </c>
      <c r="B265" s="24" t="s">
        <v>37</v>
      </c>
      <c r="C265" s="23" t="s">
        <v>149</v>
      </c>
      <c r="D265" s="25" t="s">
        <v>651</v>
      </c>
      <c r="E265" s="24" t="s">
        <v>154</v>
      </c>
      <c r="F265" s="24" t="s">
        <v>69</v>
      </c>
      <c r="G265" s="12" t="s">
        <v>683</v>
      </c>
      <c r="H265" s="16">
        <v>21400</v>
      </c>
      <c r="I265" s="24" t="s">
        <v>413</v>
      </c>
      <c r="J265" s="24" t="s">
        <v>649</v>
      </c>
      <c r="K265" s="24" t="s">
        <v>168</v>
      </c>
      <c r="L265" s="16">
        <v>21400</v>
      </c>
      <c r="M265" s="16">
        <v>21400</v>
      </c>
      <c r="N265" s="34" t="s">
        <v>448</v>
      </c>
      <c r="O265" s="24" t="s">
        <v>236</v>
      </c>
      <c r="P265" s="24" t="s">
        <v>155</v>
      </c>
      <c r="Q265" s="20">
        <v>45245</v>
      </c>
      <c r="R265" s="20">
        <v>45275</v>
      </c>
    </row>
    <row r="266" spans="1:18" ht="65.25">
      <c r="A266" s="24">
        <v>2567</v>
      </c>
      <c r="B266" s="24" t="s">
        <v>37</v>
      </c>
      <c r="C266" s="23" t="s">
        <v>149</v>
      </c>
      <c r="D266" s="25" t="s">
        <v>651</v>
      </c>
      <c r="E266" s="24" t="s">
        <v>154</v>
      </c>
      <c r="F266" s="24" t="s">
        <v>69</v>
      </c>
      <c r="G266" s="12" t="s">
        <v>684</v>
      </c>
      <c r="H266" s="16">
        <v>428</v>
      </c>
      <c r="I266" s="24" t="s">
        <v>413</v>
      </c>
      <c r="J266" s="24" t="s">
        <v>649</v>
      </c>
      <c r="K266" s="24" t="s">
        <v>168</v>
      </c>
      <c r="L266" s="16">
        <v>428</v>
      </c>
      <c r="M266" s="16">
        <v>428</v>
      </c>
      <c r="N266" s="34" t="s">
        <v>726</v>
      </c>
      <c r="O266" s="24" t="s">
        <v>714</v>
      </c>
      <c r="P266" s="24" t="s">
        <v>155</v>
      </c>
      <c r="Q266" s="20">
        <v>45274</v>
      </c>
      <c r="R266" s="20">
        <v>45305</v>
      </c>
    </row>
    <row r="267" spans="1:18" ht="65.25">
      <c r="A267" s="24">
        <v>2567</v>
      </c>
      <c r="B267" s="24" t="s">
        <v>37</v>
      </c>
      <c r="C267" s="23" t="s">
        <v>149</v>
      </c>
      <c r="D267" s="25" t="s">
        <v>651</v>
      </c>
      <c r="E267" s="24" t="s">
        <v>154</v>
      </c>
      <c r="F267" s="24" t="s">
        <v>69</v>
      </c>
      <c r="G267" s="12" t="s">
        <v>685</v>
      </c>
      <c r="H267" s="16">
        <v>1250</v>
      </c>
      <c r="I267" s="24" t="s">
        <v>413</v>
      </c>
      <c r="J267" s="24" t="s">
        <v>649</v>
      </c>
      <c r="K267" s="24" t="s">
        <v>168</v>
      </c>
      <c r="L267" s="16">
        <v>1250</v>
      </c>
      <c r="M267" s="16">
        <v>1250</v>
      </c>
      <c r="N267" s="34" t="s">
        <v>727</v>
      </c>
      <c r="O267" s="24" t="s">
        <v>715</v>
      </c>
      <c r="P267" s="24" t="s">
        <v>155</v>
      </c>
      <c r="Q267" s="20">
        <v>45274</v>
      </c>
      <c r="R267" s="20">
        <v>45305</v>
      </c>
    </row>
    <row r="268" spans="1:18" ht="87">
      <c r="A268" s="24">
        <v>2567</v>
      </c>
      <c r="B268" s="24" t="s">
        <v>37</v>
      </c>
      <c r="C268" s="23" t="s">
        <v>149</v>
      </c>
      <c r="D268" s="25" t="s">
        <v>651</v>
      </c>
      <c r="E268" s="24" t="s">
        <v>154</v>
      </c>
      <c r="F268" s="24" t="s">
        <v>69</v>
      </c>
      <c r="G268" s="12" t="s">
        <v>686</v>
      </c>
      <c r="H268" s="16">
        <v>23684</v>
      </c>
      <c r="I268" s="24" t="s">
        <v>413</v>
      </c>
      <c r="J268" s="24" t="s">
        <v>649</v>
      </c>
      <c r="K268" s="24" t="s">
        <v>168</v>
      </c>
      <c r="L268" s="16">
        <v>23050</v>
      </c>
      <c r="M268" s="16">
        <v>23050</v>
      </c>
      <c r="N268" s="34" t="s">
        <v>435</v>
      </c>
      <c r="O268" s="24" t="s">
        <v>222</v>
      </c>
      <c r="P268" s="24" t="s">
        <v>155</v>
      </c>
      <c r="Q268" s="20">
        <v>45274</v>
      </c>
      <c r="R268" s="20">
        <v>45305</v>
      </c>
    </row>
    <row r="269" spans="1:18" ht="87">
      <c r="A269" s="24">
        <v>2567</v>
      </c>
      <c r="B269" s="24" t="s">
        <v>37</v>
      </c>
      <c r="C269" s="23" t="s">
        <v>149</v>
      </c>
      <c r="D269" s="25" t="s">
        <v>651</v>
      </c>
      <c r="E269" s="24" t="s">
        <v>154</v>
      </c>
      <c r="F269" s="24" t="s">
        <v>69</v>
      </c>
      <c r="G269" s="12" t="s">
        <v>687</v>
      </c>
      <c r="H269" s="16">
        <v>16000</v>
      </c>
      <c r="I269" s="24" t="s">
        <v>413</v>
      </c>
      <c r="J269" s="24" t="s">
        <v>649</v>
      </c>
      <c r="K269" s="24" t="s">
        <v>168</v>
      </c>
      <c r="L269" s="16">
        <v>15400</v>
      </c>
      <c r="M269" s="16">
        <v>15400</v>
      </c>
      <c r="N269" s="34" t="s">
        <v>728</v>
      </c>
      <c r="O269" s="24" t="s">
        <v>716</v>
      </c>
      <c r="P269" s="24" t="s">
        <v>155</v>
      </c>
      <c r="Q269" s="20">
        <v>45281</v>
      </c>
      <c r="R269" s="20">
        <v>45312</v>
      </c>
    </row>
    <row r="270" spans="1:18" ht="65.25">
      <c r="A270" s="24">
        <v>2567</v>
      </c>
      <c r="B270" s="24" t="s">
        <v>37</v>
      </c>
      <c r="C270" s="23" t="s">
        <v>149</v>
      </c>
      <c r="D270" s="25" t="s">
        <v>651</v>
      </c>
      <c r="E270" s="24" t="s">
        <v>154</v>
      </c>
      <c r="F270" s="24" t="s">
        <v>69</v>
      </c>
      <c r="G270" s="12" t="s">
        <v>688</v>
      </c>
      <c r="H270" s="16">
        <v>300</v>
      </c>
      <c r="I270" s="24" t="s">
        <v>413</v>
      </c>
      <c r="J270" s="24" t="s">
        <v>649</v>
      </c>
      <c r="K270" s="24" t="s">
        <v>168</v>
      </c>
      <c r="L270" s="16">
        <v>119</v>
      </c>
      <c r="M270" s="16">
        <v>119</v>
      </c>
      <c r="N270" s="34" t="s">
        <v>576</v>
      </c>
      <c r="O270" s="24" t="s">
        <v>480</v>
      </c>
      <c r="P270" s="24" t="s">
        <v>155</v>
      </c>
      <c r="Q270" s="20">
        <v>45280</v>
      </c>
      <c r="R270" s="20">
        <v>45321</v>
      </c>
    </row>
    <row r="271" spans="1:18" ht="87">
      <c r="A271" s="24">
        <v>2567</v>
      </c>
      <c r="B271" s="24" t="s">
        <v>37</v>
      </c>
      <c r="C271" s="23" t="s">
        <v>149</v>
      </c>
      <c r="D271" s="25" t="s">
        <v>651</v>
      </c>
      <c r="E271" s="24" t="s">
        <v>154</v>
      </c>
      <c r="F271" s="24" t="s">
        <v>69</v>
      </c>
      <c r="G271" s="12" t="s">
        <v>689</v>
      </c>
      <c r="H271" s="16">
        <v>6500</v>
      </c>
      <c r="I271" s="24" t="s">
        <v>413</v>
      </c>
      <c r="J271" s="24" t="s">
        <v>649</v>
      </c>
      <c r="K271" s="24" t="s">
        <v>168</v>
      </c>
      <c r="L271" s="16">
        <v>6313</v>
      </c>
      <c r="M271" s="16">
        <v>6313</v>
      </c>
      <c r="N271" s="34" t="s">
        <v>574</v>
      </c>
      <c r="O271" s="24" t="s">
        <v>478</v>
      </c>
      <c r="P271" s="24" t="s">
        <v>155</v>
      </c>
      <c r="Q271" s="20">
        <v>45303</v>
      </c>
      <c r="R271" s="20">
        <v>45334</v>
      </c>
    </row>
    <row r="272" spans="1:18" ht="65.25">
      <c r="A272" s="24">
        <v>2567</v>
      </c>
      <c r="B272" s="24" t="s">
        <v>37</v>
      </c>
      <c r="C272" s="23" t="s">
        <v>149</v>
      </c>
      <c r="D272" s="25" t="s">
        <v>651</v>
      </c>
      <c r="E272" s="24" t="s">
        <v>154</v>
      </c>
      <c r="F272" s="24" t="s">
        <v>69</v>
      </c>
      <c r="G272" s="12" t="s">
        <v>690</v>
      </c>
      <c r="H272" s="16">
        <v>17000</v>
      </c>
      <c r="I272" s="24" t="s">
        <v>413</v>
      </c>
      <c r="J272" s="24" t="s">
        <v>649</v>
      </c>
      <c r="K272" s="24" t="s">
        <v>168</v>
      </c>
      <c r="L272" s="16">
        <v>14637.6</v>
      </c>
      <c r="M272" s="16">
        <v>14637.6</v>
      </c>
      <c r="N272" s="34" t="s">
        <v>729</v>
      </c>
      <c r="O272" s="24" t="s">
        <v>717</v>
      </c>
      <c r="P272" s="24" t="s">
        <v>155</v>
      </c>
      <c r="Q272" s="20">
        <v>45303</v>
      </c>
      <c r="R272" s="20">
        <v>45334</v>
      </c>
    </row>
    <row r="273" spans="1:18" ht="108.75">
      <c r="A273" s="24">
        <v>2567</v>
      </c>
      <c r="B273" s="24" t="s">
        <v>37</v>
      </c>
      <c r="C273" s="23" t="s">
        <v>149</v>
      </c>
      <c r="D273" s="25" t="s">
        <v>651</v>
      </c>
      <c r="E273" s="24" t="s">
        <v>154</v>
      </c>
      <c r="F273" s="24" t="s">
        <v>69</v>
      </c>
      <c r="G273" s="12" t="s">
        <v>691</v>
      </c>
      <c r="H273" s="16">
        <v>12000</v>
      </c>
      <c r="I273" s="24" t="s">
        <v>413</v>
      </c>
      <c r="J273" s="24" t="s">
        <v>649</v>
      </c>
      <c r="K273" s="24" t="s">
        <v>168</v>
      </c>
      <c r="L273" s="16">
        <v>11902.68</v>
      </c>
      <c r="M273" s="16">
        <v>11902.68</v>
      </c>
      <c r="N273" s="34" t="s">
        <v>730</v>
      </c>
      <c r="O273" s="24" t="s">
        <v>718</v>
      </c>
      <c r="P273" s="24" t="s">
        <v>155</v>
      </c>
      <c r="Q273" s="20">
        <v>45303</v>
      </c>
      <c r="R273" s="20">
        <v>45334</v>
      </c>
    </row>
    <row r="274" spans="1:18" ht="87">
      <c r="A274" s="24">
        <v>2567</v>
      </c>
      <c r="B274" s="24" t="s">
        <v>37</v>
      </c>
      <c r="C274" s="23" t="s">
        <v>149</v>
      </c>
      <c r="D274" s="25" t="s">
        <v>651</v>
      </c>
      <c r="E274" s="24" t="s">
        <v>154</v>
      </c>
      <c r="F274" s="24" t="s">
        <v>69</v>
      </c>
      <c r="G274" s="12" t="s">
        <v>692</v>
      </c>
      <c r="H274" s="16">
        <v>148248.5</v>
      </c>
      <c r="I274" s="24" t="s">
        <v>413</v>
      </c>
      <c r="J274" s="24" t="s">
        <v>649</v>
      </c>
      <c r="K274" s="24" t="s">
        <v>168</v>
      </c>
      <c r="L274" s="16">
        <v>148248.5</v>
      </c>
      <c r="M274" s="16">
        <v>148248.5</v>
      </c>
      <c r="N274" s="34" t="s">
        <v>438</v>
      </c>
      <c r="O274" s="24" t="s">
        <v>225</v>
      </c>
      <c r="P274" s="24" t="s">
        <v>155</v>
      </c>
      <c r="Q274" s="20">
        <v>45301</v>
      </c>
      <c r="R274" s="20">
        <v>45332</v>
      </c>
    </row>
    <row r="275" spans="1:18" ht="87">
      <c r="A275" s="24">
        <v>2567</v>
      </c>
      <c r="B275" s="24" t="s">
        <v>37</v>
      </c>
      <c r="C275" s="23" t="s">
        <v>149</v>
      </c>
      <c r="D275" s="25" t="s">
        <v>651</v>
      </c>
      <c r="E275" s="24" t="s">
        <v>154</v>
      </c>
      <c r="F275" s="24" t="s">
        <v>69</v>
      </c>
      <c r="G275" s="12" t="s">
        <v>693</v>
      </c>
      <c r="H275" s="16">
        <v>69175.5</v>
      </c>
      <c r="I275" s="24" t="s">
        <v>413</v>
      </c>
      <c r="J275" s="24" t="s">
        <v>649</v>
      </c>
      <c r="K275" s="24" t="s">
        <v>168</v>
      </c>
      <c r="L275" s="16">
        <v>69175.5</v>
      </c>
      <c r="M275" s="16">
        <v>69175.5</v>
      </c>
      <c r="N275" s="34" t="s">
        <v>437</v>
      </c>
      <c r="O275" s="24" t="s">
        <v>224</v>
      </c>
      <c r="P275" s="24" t="s">
        <v>155</v>
      </c>
      <c r="Q275" s="20">
        <v>45301</v>
      </c>
      <c r="R275" s="20">
        <v>45332</v>
      </c>
    </row>
    <row r="276" spans="1:18" ht="87">
      <c r="A276" s="24">
        <v>2567</v>
      </c>
      <c r="B276" s="24" t="s">
        <v>37</v>
      </c>
      <c r="C276" s="23" t="s">
        <v>149</v>
      </c>
      <c r="D276" s="25" t="s">
        <v>651</v>
      </c>
      <c r="E276" s="24" t="s">
        <v>154</v>
      </c>
      <c r="F276" s="24" t="s">
        <v>69</v>
      </c>
      <c r="G276" s="12" t="s">
        <v>694</v>
      </c>
      <c r="H276" s="16">
        <v>233463.3</v>
      </c>
      <c r="I276" s="24" t="s">
        <v>413</v>
      </c>
      <c r="J276" s="24" t="s">
        <v>649</v>
      </c>
      <c r="K276" s="24" t="s">
        <v>168</v>
      </c>
      <c r="L276" s="16">
        <v>233463.3</v>
      </c>
      <c r="M276" s="16">
        <v>233463.3</v>
      </c>
      <c r="N276" s="34" t="s">
        <v>723</v>
      </c>
      <c r="O276" s="24" t="s">
        <v>708</v>
      </c>
      <c r="P276" s="24" t="s">
        <v>155</v>
      </c>
      <c r="Q276" s="20">
        <v>45301</v>
      </c>
      <c r="R276" s="20">
        <v>45332</v>
      </c>
    </row>
    <row r="277" spans="1:18" ht="65.25">
      <c r="A277" s="24">
        <v>2567</v>
      </c>
      <c r="B277" s="24" t="s">
        <v>37</v>
      </c>
      <c r="C277" s="23" t="s">
        <v>149</v>
      </c>
      <c r="D277" s="25" t="s">
        <v>651</v>
      </c>
      <c r="E277" s="24" t="s">
        <v>154</v>
      </c>
      <c r="F277" s="24" t="s">
        <v>69</v>
      </c>
      <c r="G277" s="12" t="s">
        <v>311</v>
      </c>
      <c r="H277" s="16">
        <f>21500+4300</f>
        <v>25800</v>
      </c>
      <c r="I277" s="24" t="s">
        <v>413</v>
      </c>
      <c r="J277" s="24" t="s">
        <v>649</v>
      </c>
      <c r="K277" s="24" t="s">
        <v>168</v>
      </c>
      <c r="L277" s="16">
        <v>2996</v>
      </c>
      <c r="M277" s="16">
        <v>2996</v>
      </c>
      <c r="N277" s="34" t="s">
        <v>575</v>
      </c>
      <c r="O277" s="24" t="s">
        <v>479</v>
      </c>
      <c r="P277" s="24" t="s">
        <v>155</v>
      </c>
      <c r="Q277" s="20">
        <v>45324</v>
      </c>
      <c r="R277" s="20">
        <v>45353</v>
      </c>
    </row>
    <row r="278" spans="1:18" ht="65.25">
      <c r="A278" s="24">
        <v>2567</v>
      </c>
      <c r="B278" s="24" t="s">
        <v>37</v>
      </c>
      <c r="C278" s="23" t="s">
        <v>149</v>
      </c>
      <c r="D278" s="25" t="s">
        <v>651</v>
      </c>
      <c r="E278" s="24" t="s">
        <v>154</v>
      </c>
      <c r="F278" s="24" t="s">
        <v>69</v>
      </c>
      <c r="G278" s="12" t="s">
        <v>310</v>
      </c>
      <c r="H278" s="16">
        <v>3600</v>
      </c>
      <c r="I278" s="24" t="s">
        <v>413</v>
      </c>
      <c r="J278" s="24" t="s">
        <v>649</v>
      </c>
      <c r="K278" s="24" t="s">
        <v>168</v>
      </c>
      <c r="L278" s="16">
        <v>3531</v>
      </c>
      <c r="M278" s="16">
        <v>3531</v>
      </c>
      <c r="N278" s="34" t="s">
        <v>566</v>
      </c>
      <c r="O278" s="24" t="s">
        <v>719</v>
      </c>
      <c r="P278" s="24" t="s">
        <v>155</v>
      </c>
      <c r="Q278" s="20">
        <v>45324</v>
      </c>
      <c r="R278" s="20">
        <v>45353</v>
      </c>
    </row>
    <row r="279" spans="1:18" ht="65.25">
      <c r="A279" s="24">
        <v>2567</v>
      </c>
      <c r="B279" s="24" t="s">
        <v>37</v>
      </c>
      <c r="C279" s="23" t="s">
        <v>149</v>
      </c>
      <c r="D279" s="25" t="s">
        <v>651</v>
      </c>
      <c r="E279" s="24" t="s">
        <v>154</v>
      </c>
      <c r="F279" s="24" t="s">
        <v>69</v>
      </c>
      <c r="G279" s="12" t="s">
        <v>695</v>
      </c>
      <c r="H279" s="16">
        <f>5000+6100+5200+4400</f>
        <v>20700</v>
      </c>
      <c r="I279" s="24" t="s">
        <v>413</v>
      </c>
      <c r="J279" s="24" t="s">
        <v>649</v>
      </c>
      <c r="K279" s="24" t="s">
        <v>168</v>
      </c>
      <c r="L279" s="16">
        <v>3809.2</v>
      </c>
      <c r="M279" s="16">
        <v>3809.2</v>
      </c>
      <c r="N279" s="34" t="s">
        <v>731</v>
      </c>
      <c r="O279" s="24" t="s">
        <v>720</v>
      </c>
      <c r="P279" s="24" t="s">
        <v>155</v>
      </c>
      <c r="Q279" s="20">
        <v>45324</v>
      </c>
      <c r="R279" s="20">
        <v>45353</v>
      </c>
    </row>
    <row r="280" spans="1:18" ht="65.25">
      <c r="A280" s="24">
        <v>2567</v>
      </c>
      <c r="B280" s="24" t="s">
        <v>37</v>
      </c>
      <c r="C280" s="23" t="s">
        <v>149</v>
      </c>
      <c r="D280" s="25" t="s">
        <v>651</v>
      </c>
      <c r="E280" s="24" t="s">
        <v>154</v>
      </c>
      <c r="F280" s="24" t="s">
        <v>69</v>
      </c>
      <c r="G280" s="12" t="s">
        <v>696</v>
      </c>
      <c r="H280" s="16">
        <v>7500</v>
      </c>
      <c r="I280" s="24" t="s">
        <v>413</v>
      </c>
      <c r="J280" s="24" t="s">
        <v>649</v>
      </c>
      <c r="K280" s="24" t="s">
        <v>168</v>
      </c>
      <c r="L280" s="16">
        <v>7490</v>
      </c>
      <c r="M280" s="16">
        <v>7490</v>
      </c>
      <c r="N280" s="34" t="s">
        <v>420</v>
      </c>
      <c r="O280" s="24" t="s">
        <v>171</v>
      </c>
      <c r="P280" s="24" t="s">
        <v>155</v>
      </c>
      <c r="Q280" s="20">
        <v>45324</v>
      </c>
      <c r="R280" s="20">
        <v>45353</v>
      </c>
    </row>
    <row r="281" spans="1:18" ht="65.25">
      <c r="A281" s="24">
        <v>2567</v>
      </c>
      <c r="B281" s="24" t="s">
        <v>37</v>
      </c>
      <c r="C281" s="23" t="s">
        <v>149</v>
      </c>
      <c r="D281" s="25" t="s">
        <v>651</v>
      </c>
      <c r="E281" s="24" t="s">
        <v>154</v>
      </c>
      <c r="F281" s="24" t="s">
        <v>69</v>
      </c>
      <c r="G281" s="12" t="s">
        <v>697</v>
      </c>
      <c r="H281" s="16">
        <v>4350</v>
      </c>
      <c r="I281" s="24" t="s">
        <v>413</v>
      </c>
      <c r="J281" s="24" t="s">
        <v>649</v>
      </c>
      <c r="K281" s="24" t="s">
        <v>168</v>
      </c>
      <c r="L281" s="16">
        <v>3210</v>
      </c>
      <c r="M281" s="16">
        <v>3210</v>
      </c>
      <c r="N281" s="34" t="s">
        <v>599</v>
      </c>
      <c r="O281" s="24" t="s">
        <v>505</v>
      </c>
      <c r="P281" s="24" t="s">
        <v>155</v>
      </c>
      <c r="Q281" s="20">
        <v>45324</v>
      </c>
      <c r="R281" s="20">
        <v>45353</v>
      </c>
    </row>
    <row r="282" spans="1:18" ht="108.75">
      <c r="A282" s="24">
        <v>2567</v>
      </c>
      <c r="B282" s="24" t="s">
        <v>37</v>
      </c>
      <c r="C282" s="23" t="s">
        <v>149</v>
      </c>
      <c r="D282" s="25" t="s">
        <v>651</v>
      </c>
      <c r="E282" s="24" t="s">
        <v>154</v>
      </c>
      <c r="F282" s="24" t="s">
        <v>69</v>
      </c>
      <c r="G282" s="12" t="s">
        <v>698</v>
      </c>
      <c r="H282" s="16">
        <v>43000</v>
      </c>
      <c r="I282" s="24" t="s">
        <v>413</v>
      </c>
      <c r="J282" s="24" t="s">
        <v>649</v>
      </c>
      <c r="K282" s="24" t="s">
        <v>168</v>
      </c>
      <c r="L282" s="16">
        <v>41088</v>
      </c>
      <c r="M282" s="16">
        <v>41088</v>
      </c>
      <c r="N282" s="34" t="s">
        <v>442</v>
      </c>
      <c r="O282" s="24" t="s">
        <v>229</v>
      </c>
      <c r="P282" s="24" t="s">
        <v>155</v>
      </c>
      <c r="Q282" s="20">
        <v>45324</v>
      </c>
      <c r="R282" s="20">
        <v>45353</v>
      </c>
    </row>
    <row r="283" spans="1:18" ht="65.25">
      <c r="A283" s="24">
        <v>2567</v>
      </c>
      <c r="B283" s="24" t="s">
        <v>37</v>
      </c>
      <c r="C283" s="23" t="s">
        <v>149</v>
      </c>
      <c r="D283" s="25" t="s">
        <v>651</v>
      </c>
      <c r="E283" s="24" t="s">
        <v>154</v>
      </c>
      <c r="F283" s="24" t="s">
        <v>69</v>
      </c>
      <c r="G283" s="12" t="s">
        <v>699</v>
      </c>
      <c r="H283" s="16">
        <v>13700</v>
      </c>
      <c r="I283" s="24" t="s">
        <v>413</v>
      </c>
      <c r="J283" s="24" t="s">
        <v>649</v>
      </c>
      <c r="K283" s="24" t="s">
        <v>168</v>
      </c>
      <c r="L283" s="16">
        <v>11449</v>
      </c>
      <c r="M283" s="16">
        <v>11449</v>
      </c>
      <c r="N283" s="34" t="s">
        <v>566</v>
      </c>
      <c r="O283" s="24" t="s">
        <v>719</v>
      </c>
      <c r="P283" s="24" t="s">
        <v>155</v>
      </c>
      <c r="Q283" s="20">
        <v>45330</v>
      </c>
      <c r="R283" s="20">
        <v>45359</v>
      </c>
    </row>
    <row r="284" spans="1:18" ht="65.25">
      <c r="A284" s="24">
        <v>2567</v>
      </c>
      <c r="B284" s="24" t="s">
        <v>37</v>
      </c>
      <c r="C284" s="23" t="s">
        <v>149</v>
      </c>
      <c r="D284" s="25" t="s">
        <v>651</v>
      </c>
      <c r="E284" s="24" t="s">
        <v>154</v>
      </c>
      <c r="F284" s="24" t="s">
        <v>69</v>
      </c>
      <c r="G284" s="12" t="s">
        <v>699</v>
      </c>
      <c r="H284" s="16">
        <v>12100</v>
      </c>
      <c r="I284" s="24" t="s">
        <v>413</v>
      </c>
      <c r="J284" s="24" t="s">
        <v>649</v>
      </c>
      <c r="K284" s="24" t="s">
        <v>168</v>
      </c>
      <c r="L284" s="16">
        <v>11395.5</v>
      </c>
      <c r="M284" s="16">
        <v>11395.5</v>
      </c>
      <c r="N284" s="34" t="s">
        <v>575</v>
      </c>
      <c r="O284" s="24" t="s">
        <v>479</v>
      </c>
      <c r="P284" s="24" t="s">
        <v>155</v>
      </c>
      <c r="Q284" s="20">
        <v>45330</v>
      </c>
      <c r="R284" s="20">
        <v>45359</v>
      </c>
    </row>
    <row r="285" spans="1:18" ht="65.25">
      <c r="A285" s="24">
        <v>2567</v>
      </c>
      <c r="B285" s="24" t="s">
        <v>37</v>
      </c>
      <c r="C285" s="23" t="s">
        <v>149</v>
      </c>
      <c r="D285" s="25" t="s">
        <v>651</v>
      </c>
      <c r="E285" s="24" t="s">
        <v>154</v>
      </c>
      <c r="F285" s="24" t="s">
        <v>69</v>
      </c>
      <c r="G285" s="12" t="s">
        <v>700</v>
      </c>
      <c r="H285" s="16">
        <v>12300</v>
      </c>
      <c r="I285" s="24" t="s">
        <v>413</v>
      </c>
      <c r="J285" s="24" t="s">
        <v>649</v>
      </c>
      <c r="K285" s="24" t="s">
        <v>168</v>
      </c>
      <c r="L285" s="16">
        <v>11395.5</v>
      </c>
      <c r="M285" s="16">
        <v>11395.5</v>
      </c>
      <c r="N285" s="34" t="s">
        <v>432</v>
      </c>
      <c r="O285" s="24" t="s">
        <v>192</v>
      </c>
      <c r="P285" s="24" t="s">
        <v>155</v>
      </c>
      <c r="Q285" s="20">
        <v>45343</v>
      </c>
      <c r="R285" s="20">
        <v>45372</v>
      </c>
    </row>
    <row r="286" spans="1:18" ht="65.25">
      <c r="A286" s="24">
        <v>2567</v>
      </c>
      <c r="B286" s="24" t="s">
        <v>37</v>
      </c>
      <c r="C286" s="23" t="s">
        <v>149</v>
      </c>
      <c r="D286" s="25" t="s">
        <v>651</v>
      </c>
      <c r="E286" s="24" t="s">
        <v>154</v>
      </c>
      <c r="F286" s="24" t="s">
        <v>69</v>
      </c>
      <c r="G286" s="12" t="s">
        <v>701</v>
      </c>
      <c r="H286" s="16">
        <v>16000</v>
      </c>
      <c r="I286" s="24" t="s">
        <v>413</v>
      </c>
      <c r="J286" s="24" t="s">
        <v>649</v>
      </c>
      <c r="K286" s="24" t="s">
        <v>168</v>
      </c>
      <c r="L286" s="16">
        <v>12054.62</v>
      </c>
      <c r="M286" s="16">
        <v>12054.62</v>
      </c>
      <c r="N286" s="34" t="s">
        <v>419</v>
      </c>
      <c r="O286" s="24" t="s">
        <v>721</v>
      </c>
      <c r="P286" s="24" t="s">
        <v>155</v>
      </c>
      <c r="Q286" s="20">
        <v>45343</v>
      </c>
      <c r="R286" s="20">
        <v>45372</v>
      </c>
    </row>
    <row r="287" spans="1:18" ht="65.25">
      <c r="A287" s="24">
        <v>2567</v>
      </c>
      <c r="B287" s="24" t="s">
        <v>37</v>
      </c>
      <c r="C287" s="23" t="s">
        <v>149</v>
      </c>
      <c r="D287" s="25" t="s">
        <v>651</v>
      </c>
      <c r="E287" s="24" t="s">
        <v>154</v>
      </c>
      <c r="F287" s="24" t="s">
        <v>69</v>
      </c>
      <c r="G287" s="12" t="s">
        <v>702</v>
      </c>
      <c r="H287" s="16">
        <v>13900</v>
      </c>
      <c r="I287" s="24" t="s">
        <v>413</v>
      </c>
      <c r="J287" s="24" t="s">
        <v>649</v>
      </c>
      <c r="K287" s="24" t="s">
        <v>168</v>
      </c>
      <c r="L287" s="16">
        <v>13482</v>
      </c>
      <c r="M287" s="16">
        <v>13482</v>
      </c>
      <c r="N287" s="34" t="s">
        <v>638</v>
      </c>
      <c r="O287" s="46" t="s">
        <v>541</v>
      </c>
      <c r="P287" s="24" t="s">
        <v>155</v>
      </c>
      <c r="Q287" s="20">
        <v>45343</v>
      </c>
      <c r="R287" s="20">
        <v>45372</v>
      </c>
    </row>
    <row r="288" spans="1:18" ht="108.75">
      <c r="A288" s="24">
        <v>2567</v>
      </c>
      <c r="B288" s="24" t="s">
        <v>37</v>
      </c>
      <c r="C288" s="23" t="s">
        <v>149</v>
      </c>
      <c r="D288" s="25" t="s">
        <v>651</v>
      </c>
      <c r="E288" s="24" t="s">
        <v>154</v>
      </c>
      <c r="F288" s="24" t="s">
        <v>69</v>
      </c>
      <c r="G288" s="12" t="s">
        <v>703</v>
      </c>
      <c r="H288" s="10">
        <v>9000</v>
      </c>
      <c r="I288" s="24" t="s">
        <v>413</v>
      </c>
      <c r="J288" s="24" t="s">
        <v>649</v>
      </c>
      <c r="K288" s="24" t="s">
        <v>168</v>
      </c>
      <c r="L288" s="16">
        <v>8843.55</v>
      </c>
      <c r="M288" s="16">
        <v>8843.55</v>
      </c>
      <c r="N288" s="34" t="s">
        <v>447</v>
      </c>
      <c r="O288" s="24" t="s">
        <v>234</v>
      </c>
      <c r="P288" s="24" t="s">
        <v>155</v>
      </c>
      <c r="Q288" s="20">
        <v>45343</v>
      </c>
      <c r="R288" s="20">
        <v>45372</v>
      </c>
    </row>
    <row r="289" spans="1:18" ht="87">
      <c r="A289" s="24">
        <v>2567</v>
      </c>
      <c r="B289" s="24" t="s">
        <v>37</v>
      </c>
      <c r="C289" s="23" t="s">
        <v>149</v>
      </c>
      <c r="D289" s="25" t="s">
        <v>651</v>
      </c>
      <c r="E289" s="24" t="s">
        <v>154</v>
      </c>
      <c r="F289" s="24" t="s">
        <v>69</v>
      </c>
      <c r="G289" s="12" t="s">
        <v>704</v>
      </c>
      <c r="H289" s="10">
        <v>27000</v>
      </c>
      <c r="I289" s="24" t="s">
        <v>413</v>
      </c>
      <c r="J289" s="24" t="s">
        <v>649</v>
      </c>
      <c r="K289" s="24" t="s">
        <v>168</v>
      </c>
      <c r="L289" s="16">
        <v>25145</v>
      </c>
      <c r="M289" s="16">
        <v>25145</v>
      </c>
      <c r="N289" s="34" t="s">
        <v>583</v>
      </c>
      <c r="O289" s="24" t="s">
        <v>487</v>
      </c>
      <c r="P289" s="24" t="s">
        <v>155</v>
      </c>
      <c r="Q289" s="20">
        <v>45343</v>
      </c>
      <c r="R289" s="20">
        <v>45372</v>
      </c>
    </row>
    <row r="290" spans="1:18" ht="65.25">
      <c r="A290" s="24">
        <v>2567</v>
      </c>
      <c r="B290" s="24" t="s">
        <v>37</v>
      </c>
      <c r="C290" s="23" t="s">
        <v>149</v>
      </c>
      <c r="D290" s="25" t="s">
        <v>651</v>
      </c>
      <c r="E290" s="24" t="s">
        <v>154</v>
      </c>
      <c r="F290" s="24" t="s">
        <v>69</v>
      </c>
      <c r="G290" s="12" t="s">
        <v>705</v>
      </c>
      <c r="H290" s="10">
        <v>1300</v>
      </c>
      <c r="I290" s="24" t="s">
        <v>413</v>
      </c>
      <c r="J290" s="24" t="s">
        <v>649</v>
      </c>
      <c r="K290" s="24" t="s">
        <v>168</v>
      </c>
      <c r="L290" s="16">
        <v>375</v>
      </c>
      <c r="M290" s="16">
        <v>375</v>
      </c>
      <c r="N290" s="34" t="s">
        <v>576</v>
      </c>
      <c r="O290" s="24" t="s">
        <v>480</v>
      </c>
      <c r="P290" s="24" t="s">
        <v>155</v>
      </c>
      <c r="Q290" s="20">
        <v>45343</v>
      </c>
      <c r="R290" s="20">
        <v>45372</v>
      </c>
    </row>
    <row r="291" spans="1:18" ht="65.25">
      <c r="A291" s="24">
        <v>2567</v>
      </c>
      <c r="B291" s="24" t="s">
        <v>37</v>
      </c>
      <c r="C291" s="23" t="s">
        <v>149</v>
      </c>
      <c r="D291" s="25" t="s">
        <v>651</v>
      </c>
      <c r="E291" s="24" t="s">
        <v>154</v>
      </c>
      <c r="F291" s="24" t="s">
        <v>69</v>
      </c>
      <c r="G291" s="12" t="s">
        <v>706</v>
      </c>
      <c r="H291" s="10">
        <v>68000</v>
      </c>
      <c r="I291" s="24" t="s">
        <v>413</v>
      </c>
      <c r="J291" s="24" t="s">
        <v>649</v>
      </c>
      <c r="K291" s="24" t="s">
        <v>168</v>
      </c>
      <c r="L291" s="16">
        <v>67375.76</v>
      </c>
      <c r="M291" s="16">
        <v>67375.76</v>
      </c>
      <c r="N291" s="34" t="s">
        <v>555</v>
      </c>
      <c r="O291" s="24" t="s">
        <v>460</v>
      </c>
      <c r="P291" s="24" t="s">
        <v>155</v>
      </c>
      <c r="Q291" s="20">
        <v>45343</v>
      </c>
      <c r="R291" s="20">
        <v>45372</v>
      </c>
    </row>
    <row r="292" spans="1:18" s="58" customFormat="1" ht="65.25">
      <c r="A292" s="50">
        <v>2567</v>
      </c>
      <c r="B292" s="50" t="s">
        <v>37</v>
      </c>
      <c r="C292" s="51" t="s">
        <v>149</v>
      </c>
      <c r="D292" s="52" t="s">
        <v>651</v>
      </c>
      <c r="E292" s="50" t="s">
        <v>154</v>
      </c>
      <c r="F292" s="50" t="s">
        <v>69</v>
      </c>
      <c r="G292" s="53" t="s">
        <v>707</v>
      </c>
      <c r="H292" s="54">
        <v>98000</v>
      </c>
      <c r="I292" s="50" t="s">
        <v>413</v>
      </c>
      <c r="J292" s="50" t="s">
        <v>649</v>
      </c>
      <c r="K292" s="50" t="s">
        <v>168</v>
      </c>
      <c r="L292" s="55">
        <v>96300</v>
      </c>
      <c r="M292" s="55">
        <v>96300</v>
      </c>
      <c r="N292" s="56" t="s">
        <v>447</v>
      </c>
      <c r="O292" s="50" t="s">
        <v>234</v>
      </c>
      <c r="P292" s="50" t="s">
        <v>155</v>
      </c>
      <c r="Q292" s="57">
        <v>45343</v>
      </c>
      <c r="R292" s="57">
        <v>45372</v>
      </c>
    </row>
    <row r="293" ht="24">
      <c r="B293" s="45"/>
    </row>
    <row r="294" ht="24">
      <c r="B294" s="45"/>
    </row>
    <row r="295" ht="24">
      <c r="B295" s="45"/>
    </row>
    <row r="296" ht="24">
      <c r="B296" s="45"/>
    </row>
    <row r="297" ht="24">
      <c r="B297" s="45"/>
    </row>
    <row r="298" ht="24">
      <c r="B298" s="45"/>
    </row>
    <row r="299" ht="24">
      <c r="B299" s="45"/>
    </row>
    <row r="300" ht="24">
      <c r="B300" s="45"/>
    </row>
    <row r="301" ht="24">
      <c r="B301" s="45"/>
    </row>
    <row r="302" ht="24">
      <c r="B302" s="45"/>
    </row>
    <row r="303" ht="24">
      <c r="B303" s="45"/>
    </row>
    <row r="304" ht="24">
      <c r="B304" s="45"/>
    </row>
    <row r="305" ht="24">
      <c r="B305" s="45"/>
    </row>
    <row r="306" ht="24">
      <c r="B306" s="45"/>
    </row>
    <row r="307" ht="24">
      <c r="B307" s="45"/>
    </row>
    <row r="308" ht="24">
      <c r="B308" s="45"/>
    </row>
    <row r="309" ht="24">
      <c r="B309" s="45"/>
    </row>
    <row r="310" ht="24">
      <c r="B310" s="45"/>
    </row>
    <row r="311" ht="24">
      <c r="B311" s="45"/>
    </row>
    <row r="312" ht="24">
      <c r="B312" s="45"/>
    </row>
    <row r="313" ht="24">
      <c r="B313" s="45"/>
    </row>
    <row r="314" ht="24">
      <c r="B314" s="45"/>
    </row>
    <row r="315" ht="24">
      <c r="B315" s="45"/>
    </row>
    <row r="316" ht="24">
      <c r="B316" s="45"/>
    </row>
    <row r="317" ht="24">
      <c r="B317" s="45"/>
    </row>
    <row r="318" ht="24">
      <c r="B318" s="45"/>
    </row>
    <row r="319" ht="24">
      <c r="B319" s="45"/>
    </row>
    <row r="320" ht="24">
      <c r="B320" s="45"/>
    </row>
    <row r="321" ht="24">
      <c r="B321" s="45"/>
    </row>
    <row r="322" ht="24">
      <c r="B322" s="45"/>
    </row>
    <row r="323" ht="24">
      <c r="B323" s="45"/>
    </row>
    <row r="324" ht="24">
      <c r="B324" s="45"/>
    </row>
    <row r="325" ht="24">
      <c r="B325" s="45"/>
    </row>
    <row r="326" ht="24">
      <c r="B326" s="45"/>
    </row>
    <row r="327" ht="24">
      <c r="B327" s="45"/>
    </row>
    <row r="328" ht="24">
      <c r="B328" s="45"/>
    </row>
    <row r="329" ht="24">
      <c r="B329" s="45"/>
    </row>
    <row r="330" ht="24">
      <c r="B330" s="45"/>
    </row>
    <row r="331" ht="24">
      <c r="B331" s="45"/>
    </row>
    <row r="332" ht="24">
      <c r="B332" s="45"/>
    </row>
    <row r="333" ht="24">
      <c r="B333" s="45"/>
    </row>
    <row r="334" ht="24">
      <c r="B334" s="45"/>
    </row>
    <row r="335" ht="24">
      <c r="B335" s="45"/>
    </row>
    <row r="336" ht="24">
      <c r="B336" s="45"/>
    </row>
    <row r="337" ht="24">
      <c r="B337" s="45"/>
    </row>
    <row r="338" ht="24">
      <c r="B338" s="45"/>
    </row>
    <row r="339" ht="24">
      <c r="B339" s="45"/>
    </row>
    <row r="340" ht="24">
      <c r="B340" s="45"/>
    </row>
    <row r="341" ht="24">
      <c r="B341" s="45"/>
    </row>
    <row r="342" ht="24">
      <c r="B342" s="45"/>
    </row>
    <row r="343" ht="24">
      <c r="B343" s="45"/>
    </row>
    <row r="344" ht="24">
      <c r="B344" s="45"/>
    </row>
    <row r="345" ht="24">
      <c r="B345" s="45"/>
    </row>
    <row r="346" ht="24">
      <c r="B346" s="45"/>
    </row>
    <row r="347" ht="24">
      <c r="B347" s="45"/>
    </row>
    <row r="348" ht="24">
      <c r="B348" s="45"/>
    </row>
    <row r="349" ht="24">
      <c r="B349" s="45"/>
    </row>
    <row r="350" ht="24">
      <c r="B350" s="45"/>
    </row>
    <row r="351" ht="24">
      <c r="B351" s="45"/>
    </row>
    <row r="352" ht="24">
      <c r="B352" s="45"/>
    </row>
    <row r="353" ht="24">
      <c r="B353" s="45"/>
    </row>
    <row r="354" ht="24">
      <c r="B354" s="45"/>
    </row>
    <row r="355" ht="24">
      <c r="B355" s="45"/>
    </row>
    <row r="356" ht="24">
      <c r="B356" s="45"/>
    </row>
    <row r="357" ht="24">
      <c r="B357" s="45"/>
    </row>
    <row r="358" ht="24">
      <c r="B358" s="45"/>
    </row>
    <row r="359" ht="24">
      <c r="B359" s="45"/>
    </row>
    <row r="360" ht="24">
      <c r="B360" s="45"/>
    </row>
    <row r="361" ht="24">
      <c r="B361" s="45"/>
    </row>
    <row r="362" ht="24">
      <c r="B362" s="45"/>
    </row>
    <row r="363" ht="24">
      <c r="B363" s="45"/>
    </row>
    <row r="364" ht="24">
      <c r="B364" s="45"/>
    </row>
    <row r="365" ht="24">
      <c r="B365" s="45"/>
    </row>
    <row r="366" ht="24">
      <c r="B366" s="45"/>
    </row>
    <row r="367" ht="24">
      <c r="B367" s="45"/>
    </row>
    <row r="368" ht="24">
      <c r="B368" s="45"/>
    </row>
    <row r="369" ht="24">
      <c r="B369" s="45"/>
    </row>
    <row r="370" ht="24">
      <c r="B370" s="45"/>
    </row>
    <row r="371" ht="24">
      <c r="B371" s="45"/>
    </row>
    <row r="372" ht="24">
      <c r="B372" s="45"/>
    </row>
    <row r="373" ht="24">
      <c r="B373" s="45"/>
    </row>
    <row r="374" ht="24">
      <c r="B374" s="45"/>
    </row>
    <row r="375" ht="24">
      <c r="B375" s="45"/>
    </row>
    <row r="376" ht="24">
      <c r="B376" s="45"/>
    </row>
    <row r="377" ht="24">
      <c r="B377" s="45"/>
    </row>
    <row r="378" ht="24">
      <c r="B378" s="45"/>
    </row>
    <row r="379" ht="24">
      <c r="B379" s="45"/>
    </row>
    <row r="380" ht="24">
      <c r="B380" s="45"/>
    </row>
    <row r="381" ht="24">
      <c r="B381" s="45"/>
    </row>
    <row r="382" ht="24">
      <c r="B382" s="45"/>
    </row>
    <row r="383" ht="24">
      <c r="B383" s="45"/>
    </row>
    <row r="384" ht="24">
      <c r="B384" s="45"/>
    </row>
    <row r="385" ht="24">
      <c r="B385" s="45"/>
    </row>
    <row r="386" ht="24">
      <c r="B386" s="45"/>
    </row>
    <row r="387" ht="24">
      <c r="B387" s="45"/>
    </row>
    <row r="388" ht="24">
      <c r="B388" s="45"/>
    </row>
    <row r="389" ht="24">
      <c r="B389" s="45"/>
    </row>
    <row r="390" ht="24">
      <c r="B390" s="45"/>
    </row>
    <row r="391" ht="24">
      <c r="B391" s="45"/>
    </row>
    <row r="392" ht="24">
      <c r="B392" s="45"/>
    </row>
    <row r="393" ht="24">
      <c r="B393" s="45"/>
    </row>
    <row r="394" ht="24">
      <c r="B394" s="45"/>
    </row>
    <row r="395" ht="24">
      <c r="B395" s="45"/>
    </row>
    <row r="396" ht="24">
      <c r="B396" s="45"/>
    </row>
    <row r="397" ht="24">
      <c r="B397" s="45"/>
    </row>
    <row r="398" ht="24">
      <c r="B398" s="45"/>
    </row>
    <row r="399" ht="24">
      <c r="B399" s="45"/>
    </row>
    <row r="400" ht="24">
      <c r="B400" s="45"/>
    </row>
    <row r="401" ht="24">
      <c r="B401" s="45"/>
    </row>
    <row r="402" ht="24">
      <c r="B402" s="45"/>
    </row>
    <row r="403" ht="24">
      <c r="B403" s="45"/>
    </row>
    <row r="404" ht="24">
      <c r="B404" s="45"/>
    </row>
    <row r="405" ht="24">
      <c r="B405" s="45"/>
    </row>
    <row r="406" ht="24">
      <c r="B406" s="45"/>
    </row>
    <row r="407" ht="24">
      <c r="B407" s="45"/>
    </row>
    <row r="408" ht="24">
      <c r="B408" s="45"/>
    </row>
    <row r="409" ht="24">
      <c r="B409" s="45"/>
    </row>
    <row r="410" ht="24">
      <c r="B410" s="45"/>
    </row>
    <row r="411" ht="24">
      <c r="B411" s="45"/>
    </row>
    <row r="412" ht="24">
      <c r="B412" s="45"/>
    </row>
    <row r="413" ht="24">
      <c r="B413" s="45"/>
    </row>
    <row r="414" ht="24">
      <c r="B414" s="45"/>
    </row>
    <row r="415" ht="24">
      <c r="B415" s="45"/>
    </row>
    <row r="416" ht="24">
      <c r="B416" s="45"/>
    </row>
    <row r="417" ht="24">
      <c r="B417" s="45"/>
    </row>
    <row r="418" ht="24">
      <c r="B418" s="45"/>
    </row>
    <row r="419" ht="24">
      <c r="B419" s="45"/>
    </row>
    <row r="420" ht="24">
      <c r="B420" s="45"/>
    </row>
    <row r="421" ht="24">
      <c r="B421" s="45"/>
    </row>
    <row r="422" ht="24">
      <c r="B422" s="45"/>
    </row>
    <row r="423" ht="24">
      <c r="B423" s="45"/>
    </row>
    <row r="424" ht="24">
      <c r="B424" s="45"/>
    </row>
    <row r="425" ht="24">
      <c r="B425" s="45"/>
    </row>
    <row r="426" ht="24">
      <c r="B426" s="45"/>
    </row>
    <row r="427" ht="24">
      <c r="B427" s="45"/>
    </row>
    <row r="428" ht="24">
      <c r="B428" s="45"/>
    </row>
    <row r="429" ht="24">
      <c r="B429" s="45"/>
    </row>
    <row r="430" ht="24">
      <c r="B430" s="45"/>
    </row>
    <row r="431" ht="24">
      <c r="B431" s="45"/>
    </row>
    <row r="432" ht="24">
      <c r="B432" s="45"/>
    </row>
    <row r="433" ht="24">
      <c r="B433" s="45"/>
    </row>
    <row r="434" ht="24">
      <c r="B434" s="45"/>
    </row>
    <row r="435" ht="24">
      <c r="B435" s="45"/>
    </row>
    <row r="436" ht="24">
      <c r="B436" s="45"/>
    </row>
    <row r="437" ht="24">
      <c r="B437" s="45"/>
    </row>
    <row r="438" ht="24">
      <c r="B438" s="45"/>
    </row>
    <row r="439" ht="24">
      <c r="B439" s="45"/>
    </row>
    <row r="440" ht="24">
      <c r="B440" s="45"/>
    </row>
    <row r="441" ht="24">
      <c r="B441" s="45"/>
    </row>
    <row r="442" ht="24">
      <c r="B442" s="45"/>
    </row>
    <row r="443" ht="24">
      <c r="B443" s="45"/>
    </row>
    <row r="444" ht="24">
      <c r="B444" s="45"/>
    </row>
    <row r="445" ht="24">
      <c r="B445" s="45"/>
    </row>
    <row r="446" ht="24">
      <c r="B446" s="45"/>
    </row>
    <row r="447" ht="24">
      <c r="B447" s="45"/>
    </row>
    <row r="448" ht="24">
      <c r="B448" s="45"/>
    </row>
    <row r="449" ht="24">
      <c r="B449" s="45"/>
    </row>
    <row r="450" ht="24">
      <c r="B450" s="45"/>
    </row>
    <row r="451" ht="24">
      <c r="B451" s="45"/>
    </row>
    <row r="452" ht="24">
      <c r="B452" s="45"/>
    </row>
    <row r="453" ht="24">
      <c r="B453" s="45"/>
    </row>
    <row r="454" ht="24">
      <c r="B454" s="45"/>
    </row>
    <row r="455" ht="24">
      <c r="B455" s="45"/>
    </row>
    <row r="456" ht="24">
      <c r="B456" s="45"/>
    </row>
    <row r="457" ht="24">
      <c r="B457" s="45"/>
    </row>
    <row r="458" ht="24">
      <c r="B458" s="45"/>
    </row>
    <row r="459" ht="24">
      <c r="B459" s="45"/>
    </row>
    <row r="460" ht="24">
      <c r="B460" s="45"/>
    </row>
    <row r="461" ht="24">
      <c r="B461" s="45"/>
    </row>
    <row r="462" ht="24">
      <c r="B462" s="45"/>
    </row>
    <row r="463" ht="24">
      <c r="B463" s="45"/>
    </row>
    <row r="464" ht="24">
      <c r="B464" s="45"/>
    </row>
    <row r="465" ht="24">
      <c r="B465" s="45"/>
    </row>
    <row r="466" ht="24">
      <c r="B466" s="45"/>
    </row>
    <row r="467" ht="24">
      <c r="B467" s="45"/>
    </row>
    <row r="468" ht="24">
      <c r="B468" s="45"/>
    </row>
    <row r="469" ht="24">
      <c r="B469" s="45"/>
    </row>
    <row r="470" ht="24">
      <c r="B470" s="45"/>
    </row>
    <row r="471" ht="24">
      <c r="B471" s="45"/>
    </row>
    <row r="472" ht="24">
      <c r="B472" s="45"/>
    </row>
    <row r="473" ht="24">
      <c r="B473" s="45"/>
    </row>
    <row r="474" ht="24">
      <c r="B474" s="45"/>
    </row>
    <row r="475" ht="24">
      <c r="B475" s="45"/>
    </row>
    <row r="476" ht="24">
      <c r="B476" s="45"/>
    </row>
    <row r="477" ht="24">
      <c r="B477" s="45"/>
    </row>
    <row r="478" ht="24">
      <c r="B478" s="45"/>
    </row>
    <row r="479" ht="24">
      <c r="B479" s="45"/>
    </row>
    <row r="480" ht="24">
      <c r="B480" s="45"/>
    </row>
    <row r="481" ht="24">
      <c r="B481" s="45"/>
    </row>
    <row r="482" ht="24">
      <c r="B482" s="45"/>
    </row>
    <row r="483" ht="24">
      <c r="B483" s="45"/>
    </row>
    <row r="484" ht="24">
      <c r="B484" s="45"/>
    </row>
    <row r="485" ht="24">
      <c r="B485" s="45"/>
    </row>
    <row r="486" ht="24">
      <c r="B486" s="45"/>
    </row>
    <row r="487" ht="24">
      <c r="B487" s="45"/>
    </row>
    <row r="488" ht="24">
      <c r="B488" s="45"/>
    </row>
    <row r="489" ht="24">
      <c r="B489" s="45"/>
    </row>
    <row r="490" ht="24">
      <c r="B490" s="45"/>
    </row>
    <row r="491" ht="24">
      <c r="B491" s="45"/>
    </row>
    <row r="492" ht="24">
      <c r="B492" s="45"/>
    </row>
    <row r="493" ht="24">
      <c r="B493" s="45"/>
    </row>
    <row r="494" ht="24">
      <c r="B494" s="45"/>
    </row>
    <row r="495" ht="24">
      <c r="B495" s="45"/>
    </row>
    <row r="496" ht="24">
      <c r="B496" s="45"/>
    </row>
    <row r="497" ht="24">
      <c r="B497" s="45"/>
    </row>
    <row r="498" ht="24">
      <c r="B498" s="45"/>
    </row>
    <row r="499" ht="24">
      <c r="B499" s="45"/>
    </row>
    <row r="500" ht="24">
      <c r="B500" s="45"/>
    </row>
    <row r="501" ht="24">
      <c r="B501" s="45"/>
    </row>
    <row r="502" ht="24">
      <c r="B502" s="45"/>
    </row>
    <row r="503" ht="24">
      <c r="B503" s="45"/>
    </row>
    <row r="504" ht="24">
      <c r="B504" s="45"/>
    </row>
    <row r="505" ht="24">
      <c r="B505" s="45"/>
    </row>
    <row r="506" ht="24">
      <c r="B506" s="45"/>
    </row>
    <row r="507" ht="24">
      <c r="B507" s="45"/>
    </row>
    <row r="508" ht="24">
      <c r="B508" s="45"/>
    </row>
    <row r="509" ht="24">
      <c r="B509" s="45"/>
    </row>
    <row r="510" ht="24">
      <c r="B510" s="45"/>
    </row>
    <row r="511" ht="24">
      <c r="B511" s="45"/>
    </row>
    <row r="512" ht="24">
      <c r="B512" s="45"/>
    </row>
    <row r="513" ht="24">
      <c r="B513" s="45"/>
    </row>
    <row r="514" ht="24">
      <c r="B514" s="45"/>
    </row>
    <row r="515" ht="24">
      <c r="B515" s="45"/>
    </row>
    <row r="516" ht="24">
      <c r="B516" s="45"/>
    </row>
    <row r="517" ht="24">
      <c r="B517" s="45"/>
    </row>
    <row r="518" ht="24">
      <c r="B518" s="45"/>
    </row>
    <row r="519" ht="24">
      <c r="B519" s="45"/>
    </row>
    <row r="520" ht="24">
      <c r="B520" s="45"/>
    </row>
    <row r="521" ht="24">
      <c r="B521" s="45"/>
    </row>
    <row r="522" ht="24">
      <c r="B522" s="45"/>
    </row>
    <row r="523" ht="24">
      <c r="B523" s="45"/>
    </row>
    <row r="524" ht="24">
      <c r="B524" s="45"/>
    </row>
    <row r="525" ht="24">
      <c r="B525" s="45"/>
    </row>
    <row r="526" ht="24">
      <c r="B526" s="45"/>
    </row>
    <row r="527" ht="24">
      <c r="B527" s="45"/>
    </row>
    <row r="528" ht="24">
      <c r="B528" s="45"/>
    </row>
    <row r="529" ht="24">
      <c r="B529" s="45"/>
    </row>
    <row r="530" ht="24">
      <c r="B530" s="45"/>
    </row>
    <row r="531" ht="24">
      <c r="B531" s="45"/>
    </row>
    <row r="532" ht="24">
      <c r="B532" s="45"/>
    </row>
    <row r="533" ht="24">
      <c r="B533" s="45"/>
    </row>
    <row r="534" ht="24">
      <c r="B534" s="45"/>
    </row>
    <row r="535" ht="24">
      <c r="B535" s="45"/>
    </row>
    <row r="536" ht="24">
      <c r="B536" s="45"/>
    </row>
    <row r="537" ht="24">
      <c r="B537" s="45"/>
    </row>
    <row r="538" ht="24">
      <c r="B538" s="45"/>
    </row>
    <row r="539" ht="24">
      <c r="B539" s="45"/>
    </row>
    <row r="540" ht="24">
      <c r="B540" s="45"/>
    </row>
    <row r="541" ht="24">
      <c r="B541" s="45"/>
    </row>
    <row r="542" ht="24">
      <c r="B542" s="45"/>
    </row>
    <row r="543" ht="24">
      <c r="B543" s="45"/>
    </row>
    <row r="544" ht="24">
      <c r="B544" s="45"/>
    </row>
    <row r="545" ht="24">
      <c r="B545" s="45"/>
    </row>
    <row r="546" ht="24">
      <c r="B546" s="45"/>
    </row>
    <row r="547" ht="24">
      <c r="B547" s="45"/>
    </row>
    <row r="548" ht="24">
      <c r="B548" s="45"/>
    </row>
    <row r="549" ht="24">
      <c r="B549" s="45"/>
    </row>
    <row r="550" ht="24">
      <c r="B550" s="45"/>
    </row>
    <row r="551" ht="24">
      <c r="B551" s="45"/>
    </row>
    <row r="552" ht="24">
      <c r="B552" s="45"/>
    </row>
    <row r="553" ht="24">
      <c r="B553" s="45"/>
    </row>
    <row r="554" ht="24">
      <c r="B554" s="45"/>
    </row>
    <row r="555" ht="24">
      <c r="B555" s="45"/>
    </row>
    <row r="556" ht="24">
      <c r="B556" s="45"/>
    </row>
    <row r="557" ht="24">
      <c r="B557" s="45"/>
    </row>
    <row r="558" ht="24">
      <c r="B558" s="45"/>
    </row>
    <row r="559" ht="24">
      <c r="B559" s="45"/>
    </row>
    <row r="560" ht="24">
      <c r="B560" s="45"/>
    </row>
    <row r="561" ht="24">
      <c r="B561" s="45"/>
    </row>
    <row r="562" ht="24">
      <c r="B562" s="45"/>
    </row>
    <row r="563" ht="24">
      <c r="B563" s="45"/>
    </row>
    <row r="564" ht="24">
      <c r="B564" s="45"/>
    </row>
    <row r="565" ht="24">
      <c r="B565" s="45"/>
    </row>
    <row r="566" ht="24">
      <c r="B566" s="45"/>
    </row>
    <row r="567" ht="24">
      <c r="B567" s="45"/>
    </row>
    <row r="568" ht="24">
      <c r="B568" s="45"/>
    </row>
    <row r="569" ht="24">
      <c r="B569" s="45"/>
    </row>
    <row r="570" ht="24">
      <c r="B570" s="45"/>
    </row>
    <row r="571" ht="24">
      <c r="B571" s="45"/>
    </row>
    <row r="572" ht="24">
      <c r="B572" s="45"/>
    </row>
    <row r="573" ht="24">
      <c r="B573" s="45"/>
    </row>
    <row r="574" ht="24">
      <c r="B574" s="45"/>
    </row>
    <row r="575" ht="24">
      <c r="B575" s="45"/>
    </row>
    <row r="576" ht="24">
      <c r="B576" s="45"/>
    </row>
    <row r="577" ht="24">
      <c r="B577" s="45"/>
    </row>
    <row r="578" ht="24">
      <c r="B578" s="45"/>
    </row>
    <row r="579" ht="24">
      <c r="B579" s="45"/>
    </row>
    <row r="580" ht="24">
      <c r="B580" s="45"/>
    </row>
    <row r="581" ht="24">
      <c r="B581" s="45"/>
    </row>
    <row r="582" ht="24">
      <c r="B582" s="45"/>
    </row>
    <row r="583" ht="24">
      <c r="B583" s="45"/>
    </row>
    <row r="584" ht="24">
      <c r="B584" s="45"/>
    </row>
    <row r="585" ht="24">
      <c r="B585" s="45"/>
    </row>
    <row r="586" ht="24">
      <c r="B586" s="45"/>
    </row>
    <row r="587" ht="24">
      <c r="B587" s="45"/>
    </row>
    <row r="588" ht="24">
      <c r="B588" s="45"/>
    </row>
    <row r="589" ht="24">
      <c r="B589" s="45"/>
    </row>
    <row r="590" ht="24">
      <c r="B590" s="45"/>
    </row>
    <row r="591" ht="24">
      <c r="B591" s="45"/>
    </row>
    <row r="592" ht="24">
      <c r="B592" s="45"/>
    </row>
    <row r="593" ht="24">
      <c r="B593" s="45"/>
    </row>
    <row r="594" ht="24">
      <c r="B594" s="45"/>
    </row>
    <row r="595" ht="24">
      <c r="B595" s="45"/>
    </row>
    <row r="596" ht="24">
      <c r="B596" s="45"/>
    </row>
    <row r="597" ht="24">
      <c r="B597" s="45"/>
    </row>
    <row r="598" ht="24">
      <c r="B598" s="45"/>
    </row>
    <row r="599" ht="24">
      <c r="B599" s="45"/>
    </row>
    <row r="600" ht="24">
      <c r="B600" s="45"/>
    </row>
    <row r="601" ht="24">
      <c r="B601" s="45"/>
    </row>
    <row r="602" ht="24">
      <c r="B602" s="45"/>
    </row>
    <row r="603" ht="24">
      <c r="B603" s="45"/>
    </row>
    <row r="604" ht="24">
      <c r="B604" s="45"/>
    </row>
    <row r="605" ht="24">
      <c r="B605" s="45"/>
    </row>
    <row r="606" ht="24">
      <c r="B606" s="45"/>
    </row>
    <row r="607" ht="24">
      <c r="B607" s="45"/>
    </row>
    <row r="608" ht="24">
      <c r="B608" s="45"/>
    </row>
    <row r="609" ht="24">
      <c r="B609" s="45"/>
    </row>
    <row r="610" ht="24">
      <c r="B610" s="45"/>
    </row>
    <row r="611" ht="24">
      <c r="B611" s="45"/>
    </row>
    <row r="612" ht="24">
      <c r="B612" s="45"/>
    </row>
    <row r="613" ht="24">
      <c r="B613" s="45"/>
    </row>
    <row r="614" ht="24">
      <c r="B614" s="45"/>
    </row>
    <row r="615" ht="24">
      <c r="B615" s="45"/>
    </row>
    <row r="616" ht="24">
      <c r="B616" s="45"/>
    </row>
    <row r="617" ht="24">
      <c r="B617" s="45"/>
    </row>
    <row r="618" ht="24">
      <c r="B618" s="45"/>
    </row>
    <row r="619" ht="24">
      <c r="B619" s="45"/>
    </row>
    <row r="620" ht="24">
      <c r="B620" s="45"/>
    </row>
    <row r="621" ht="24">
      <c r="B621" s="45"/>
    </row>
    <row r="622" ht="24">
      <c r="B622" s="45"/>
    </row>
    <row r="623" ht="24">
      <c r="B623" s="45"/>
    </row>
    <row r="624" ht="24">
      <c r="B624" s="45"/>
    </row>
    <row r="625" ht="24">
      <c r="B625" s="45"/>
    </row>
    <row r="626" ht="24">
      <c r="B626" s="45"/>
    </row>
    <row r="627" ht="24">
      <c r="B627" s="45"/>
    </row>
    <row r="628" ht="24">
      <c r="B628" s="45"/>
    </row>
    <row r="629" ht="24">
      <c r="B629" s="45"/>
    </row>
    <row r="630" ht="24">
      <c r="B630" s="45"/>
    </row>
    <row r="631" ht="24">
      <c r="B631" s="45"/>
    </row>
    <row r="632" ht="24">
      <c r="B632" s="45"/>
    </row>
    <row r="633" ht="24">
      <c r="B633" s="45"/>
    </row>
    <row r="634" ht="24">
      <c r="B634" s="45"/>
    </row>
    <row r="635" ht="24">
      <c r="B635" s="45"/>
    </row>
    <row r="636" ht="24">
      <c r="B636" s="45"/>
    </row>
    <row r="637" ht="24">
      <c r="B637" s="45"/>
    </row>
    <row r="638" ht="24">
      <c r="B638" s="45"/>
    </row>
    <row r="639" ht="24">
      <c r="B639" s="45"/>
    </row>
    <row r="640" ht="24">
      <c r="B640" s="45"/>
    </row>
    <row r="641" ht="24">
      <c r="B641" s="45"/>
    </row>
    <row r="642" ht="24">
      <c r="B642" s="45"/>
    </row>
    <row r="643" ht="24">
      <c r="B643" s="45"/>
    </row>
    <row r="644" ht="24">
      <c r="B644" s="45"/>
    </row>
    <row r="645" ht="24">
      <c r="B645" s="45"/>
    </row>
    <row r="646" ht="24">
      <c r="B646" s="45"/>
    </row>
    <row r="647" ht="24">
      <c r="B647" s="45"/>
    </row>
    <row r="648" ht="24">
      <c r="B648" s="45"/>
    </row>
    <row r="649" ht="24">
      <c r="B649" s="45"/>
    </row>
    <row r="650" ht="24">
      <c r="B650" s="45"/>
    </row>
    <row r="651" ht="24">
      <c r="B651" s="45"/>
    </row>
    <row r="652" ht="24">
      <c r="B652" s="45"/>
    </row>
    <row r="653" ht="24">
      <c r="B653" s="45"/>
    </row>
    <row r="654" ht="24">
      <c r="B654" s="45"/>
    </row>
    <row r="655" ht="24">
      <c r="B655" s="45"/>
    </row>
    <row r="656" ht="24">
      <c r="B656" s="45"/>
    </row>
    <row r="657" ht="24">
      <c r="B657" s="45"/>
    </row>
    <row r="658" ht="24">
      <c r="B658" s="45"/>
    </row>
    <row r="659" ht="24">
      <c r="B659" s="45"/>
    </row>
    <row r="660" ht="24">
      <c r="B660" s="45"/>
    </row>
    <row r="661" ht="24">
      <c r="B661" s="45"/>
    </row>
    <row r="662" ht="24">
      <c r="B662" s="45"/>
    </row>
    <row r="663" ht="24">
      <c r="B663" s="45"/>
    </row>
    <row r="664" ht="24">
      <c r="B664" s="45"/>
    </row>
    <row r="665" ht="24">
      <c r="B665" s="45"/>
    </row>
    <row r="666" ht="24">
      <c r="B666" s="45"/>
    </row>
    <row r="667" ht="24">
      <c r="B667" s="45"/>
    </row>
    <row r="668" ht="24">
      <c r="B668" s="45"/>
    </row>
    <row r="669" ht="24">
      <c r="B669" s="45"/>
    </row>
    <row r="670" ht="24">
      <c r="B670" s="45"/>
    </row>
    <row r="671" ht="24">
      <c r="B671" s="45"/>
    </row>
    <row r="672" ht="24">
      <c r="B672" s="45"/>
    </row>
    <row r="673" ht="24">
      <c r="B673" s="45"/>
    </row>
    <row r="674" ht="24">
      <c r="B674" s="45"/>
    </row>
    <row r="675" ht="24">
      <c r="B675" s="45"/>
    </row>
    <row r="676" ht="24">
      <c r="B676" s="45"/>
    </row>
    <row r="677" ht="24">
      <c r="B677" s="45"/>
    </row>
    <row r="678" ht="24">
      <c r="B678" s="45"/>
    </row>
    <row r="679" ht="24">
      <c r="B679" s="45"/>
    </row>
    <row r="680" ht="24">
      <c r="B680" s="45"/>
    </row>
    <row r="681" ht="24">
      <c r="B681" s="45"/>
    </row>
    <row r="682" ht="24">
      <c r="B682" s="45"/>
    </row>
    <row r="683" ht="24">
      <c r="B683" s="45"/>
    </row>
    <row r="684" ht="24">
      <c r="B684" s="45"/>
    </row>
    <row r="685" ht="24">
      <c r="B685" s="45"/>
    </row>
    <row r="686" ht="24">
      <c r="B686" s="45"/>
    </row>
    <row r="687" ht="24">
      <c r="B687" s="45"/>
    </row>
    <row r="688" ht="24">
      <c r="B688" s="45"/>
    </row>
    <row r="689" ht="24">
      <c r="B689" s="45"/>
    </row>
    <row r="690" ht="24">
      <c r="B690" s="45"/>
    </row>
    <row r="691" ht="24">
      <c r="B691" s="45"/>
    </row>
    <row r="692" ht="24">
      <c r="B692" s="45"/>
    </row>
    <row r="693" ht="24">
      <c r="B693" s="45"/>
    </row>
    <row r="694" ht="24">
      <c r="B694" s="45"/>
    </row>
    <row r="695" ht="24">
      <c r="B695" s="45"/>
    </row>
    <row r="696" ht="24">
      <c r="B696" s="45"/>
    </row>
    <row r="697" ht="24">
      <c r="B697" s="45"/>
    </row>
    <row r="698" ht="24">
      <c r="B698" s="45"/>
    </row>
    <row r="699" ht="24">
      <c r="B699" s="45"/>
    </row>
    <row r="700" ht="24">
      <c r="B700" s="45"/>
    </row>
    <row r="701" ht="24">
      <c r="B701" s="45"/>
    </row>
    <row r="702" ht="24">
      <c r="B702" s="45"/>
    </row>
    <row r="703" ht="24">
      <c r="B703" s="45"/>
    </row>
    <row r="704" ht="24">
      <c r="B704" s="45"/>
    </row>
    <row r="705" ht="24">
      <c r="B705" s="45"/>
    </row>
    <row r="706" ht="24">
      <c r="B706" s="45"/>
    </row>
    <row r="707" ht="24">
      <c r="B707" s="45"/>
    </row>
    <row r="708" ht="24">
      <c r="B708" s="45"/>
    </row>
    <row r="709" ht="24">
      <c r="B709" s="45"/>
    </row>
    <row r="710" ht="24">
      <c r="B710" s="45"/>
    </row>
    <row r="711" ht="24">
      <c r="B711" s="45"/>
    </row>
    <row r="712" ht="24">
      <c r="B712" s="45"/>
    </row>
    <row r="713" ht="24">
      <c r="B713" s="45"/>
    </row>
    <row r="714" ht="24">
      <c r="B714" s="45"/>
    </row>
    <row r="715" ht="24">
      <c r="B715" s="45"/>
    </row>
    <row r="716" ht="24">
      <c r="B716" s="45"/>
    </row>
    <row r="717" ht="24">
      <c r="B717" s="45"/>
    </row>
    <row r="718" ht="24">
      <c r="B718" s="45"/>
    </row>
    <row r="719" ht="24">
      <c r="B719" s="45"/>
    </row>
    <row r="720" ht="24">
      <c r="B720" s="45"/>
    </row>
    <row r="721" ht="24">
      <c r="B721" s="45"/>
    </row>
    <row r="722" ht="24">
      <c r="B722" s="45"/>
    </row>
    <row r="723" ht="24">
      <c r="B723" s="45"/>
    </row>
    <row r="724" ht="24">
      <c r="B724" s="45"/>
    </row>
    <row r="725" ht="24">
      <c r="B725" s="45"/>
    </row>
    <row r="726" ht="24">
      <c r="B726" s="45"/>
    </row>
    <row r="727" ht="24">
      <c r="B727" s="45"/>
    </row>
    <row r="728" ht="24">
      <c r="B728" s="45"/>
    </row>
    <row r="729" ht="24">
      <c r="B729" s="45"/>
    </row>
    <row r="730" ht="24">
      <c r="B730" s="45"/>
    </row>
    <row r="731" ht="24">
      <c r="B731" s="45"/>
    </row>
    <row r="732" ht="24">
      <c r="B732" s="45"/>
    </row>
    <row r="733" ht="24">
      <c r="B733" s="45"/>
    </row>
    <row r="734" ht="24">
      <c r="B734" s="45"/>
    </row>
    <row r="735" ht="24">
      <c r="B735" s="45"/>
    </row>
    <row r="736" ht="24">
      <c r="B736" s="45"/>
    </row>
    <row r="737" ht="24">
      <c r="B737" s="45"/>
    </row>
    <row r="738" ht="24">
      <c r="B738" s="45"/>
    </row>
    <row r="739" ht="24">
      <c r="B739" s="45"/>
    </row>
    <row r="740" ht="24">
      <c r="B740" s="45"/>
    </row>
    <row r="741" ht="24">
      <c r="B741" s="45"/>
    </row>
    <row r="742" ht="24">
      <c r="B742" s="45"/>
    </row>
    <row r="743" ht="24">
      <c r="B743" s="45"/>
    </row>
    <row r="744" ht="24">
      <c r="B744" s="45"/>
    </row>
    <row r="745" ht="24">
      <c r="B745" s="45"/>
    </row>
    <row r="746" ht="24">
      <c r="B746" s="45"/>
    </row>
    <row r="747" ht="24">
      <c r="B747" s="45"/>
    </row>
    <row r="748" ht="24">
      <c r="B748" s="45"/>
    </row>
    <row r="749" ht="24">
      <c r="B749" s="45"/>
    </row>
    <row r="750" ht="24">
      <c r="B750" s="45"/>
    </row>
    <row r="751" ht="24">
      <c r="B751" s="45"/>
    </row>
    <row r="752" ht="24">
      <c r="B752" s="45"/>
    </row>
    <row r="753" ht="24">
      <c r="B753" s="45"/>
    </row>
    <row r="754" ht="24">
      <c r="B754" s="45"/>
    </row>
    <row r="755" ht="24">
      <c r="B755" s="45"/>
    </row>
    <row r="756" ht="24">
      <c r="B756" s="45"/>
    </row>
    <row r="757" ht="24">
      <c r="B757" s="45"/>
    </row>
    <row r="758" ht="24">
      <c r="B758" s="45"/>
    </row>
    <row r="759" ht="24">
      <c r="B759" s="45"/>
    </row>
    <row r="760" ht="24">
      <c r="B760" s="45"/>
    </row>
    <row r="761" ht="24">
      <c r="B761" s="45"/>
    </row>
    <row r="762" ht="24">
      <c r="B762" s="45"/>
    </row>
    <row r="763" ht="24">
      <c r="B763" s="45"/>
    </row>
    <row r="764" ht="24">
      <c r="B764" s="45"/>
    </row>
    <row r="765" ht="24">
      <c r="B765" s="45"/>
    </row>
    <row r="766" ht="24">
      <c r="B766" s="45"/>
    </row>
    <row r="767" ht="24">
      <c r="B767" s="45"/>
    </row>
    <row r="768" ht="24">
      <c r="B768" s="45"/>
    </row>
    <row r="769" ht="24">
      <c r="B769" s="45"/>
    </row>
    <row r="770" ht="24">
      <c r="B770" s="45"/>
    </row>
    <row r="771" ht="24">
      <c r="B771" s="45"/>
    </row>
    <row r="772" ht="24">
      <c r="B772" s="45"/>
    </row>
    <row r="773" ht="24">
      <c r="B773" s="45"/>
    </row>
    <row r="774" ht="24">
      <c r="B774" s="45"/>
    </row>
    <row r="775" ht="24">
      <c r="B775" s="45"/>
    </row>
    <row r="776" ht="24">
      <c r="B776" s="45"/>
    </row>
    <row r="777" ht="24">
      <c r="B777" s="45"/>
    </row>
    <row r="778" ht="24">
      <c r="B778" s="45"/>
    </row>
    <row r="779" ht="24">
      <c r="B779" s="45"/>
    </row>
    <row r="780" ht="24">
      <c r="B780" s="45"/>
    </row>
    <row r="781" ht="24">
      <c r="B781" s="45"/>
    </row>
    <row r="782" ht="24">
      <c r="B782" s="45"/>
    </row>
    <row r="783" ht="24">
      <c r="B783" s="45"/>
    </row>
    <row r="784" ht="24">
      <c r="B784" s="45"/>
    </row>
    <row r="785" ht="24">
      <c r="B785" s="45"/>
    </row>
    <row r="786" ht="24">
      <c r="B786" s="45"/>
    </row>
    <row r="787" ht="24">
      <c r="B787" s="45"/>
    </row>
    <row r="788" ht="24">
      <c r="B788" s="45"/>
    </row>
    <row r="789" ht="24">
      <c r="B789" s="45"/>
    </row>
    <row r="790" ht="24">
      <c r="B790" s="45"/>
    </row>
    <row r="791" ht="24">
      <c r="B791" s="45"/>
    </row>
    <row r="792" ht="24">
      <c r="B792" s="45"/>
    </row>
    <row r="793" ht="24">
      <c r="B793" s="45"/>
    </row>
    <row r="794" ht="24">
      <c r="B794" s="45"/>
    </row>
    <row r="795" ht="24">
      <c r="B795" s="45"/>
    </row>
    <row r="796" ht="24">
      <c r="B796" s="45"/>
    </row>
    <row r="797" ht="24">
      <c r="B797" s="45"/>
    </row>
    <row r="798" ht="24">
      <c r="B798" s="45"/>
    </row>
    <row r="799" ht="24">
      <c r="B799" s="45"/>
    </row>
    <row r="800" ht="24">
      <c r="B800" s="45"/>
    </row>
    <row r="801" ht="24">
      <c r="B801" s="45"/>
    </row>
    <row r="802" ht="24">
      <c r="B802" s="45"/>
    </row>
    <row r="803" ht="24">
      <c r="B803" s="45"/>
    </row>
    <row r="804" ht="24">
      <c r="B804" s="45"/>
    </row>
    <row r="805" ht="24">
      <c r="B805" s="45"/>
    </row>
    <row r="806" ht="24">
      <c r="B806" s="45"/>
    </row>
    <row r="807" ht="24">
      <c r="B807" s="45"/>
    </row>
    <row r="808" ht="24">
      <c r="B808" s="45"/>
    </row>
    <row r="809" ht="24">
      <c r="B809" s="45"/>
    </row>
    <row r="810" ht="24">
      <c r="B810" s="45"/>
    </row>
    <row r="811" ht="24">
      <c r="B811" s="45"/>
    </row>
    <row r="812" ht="24">
      <c r="B812" s="45"/>
    </row>
    <row r="813" ht="24">
      <c r="B813" s="45"/>
    </row>
    <row r="814" ht="24">
      <c r="B814" s="45"/>
    </row>
    <row r="815" ht="24">
      <c r="B815" s="45"/>
    </row>
    <row r="816" ht="24">
      <c r="B816" s="45"/>
    </row>
    <row r="817" ht="24">
      <c r="B817" s="45"/>
    </row>
    <row r="818" ht="24">
      <c r="B818" s="45"/>
    </row>
    <row r="819" ht="24">
      <c r="B819" s="45"/>
    </row>
    <row r="820" ht="24">
      <c r="B820" s="45"/>
    </row>
    <row r="821" ht="24">
      <c r="B821" s="45"/>
    </row>
    <row r="822" ht="24">
      <c r="B822" s="45"/>
    </row>
    <row r="823" ht="24">
      <c r="B823" s="45"/>
    </row>
    <row r="824" ht="24">
      <c r="B824" s="45"/>
    </row>
    <row r="825" ht="24">
      <c r="B825" s="45"/>
    </row>
    <row r="826" ht="24">
      <c r="B826" s="45"/>
    </row>
    <row r="827" ht="24">
      <c r="B827" s="45"/>
    </row>
    <row r="828" ht="24">
      <c r="B828" s="45"/>
    </row>
    <row r="829" ht="24">
      <c r="B829" s="45"/>
    </row>
    <row r="830" ht="24">
      <c r="B830" s="45"/>
    </row>
    <row r="831" ht="24">
      <c r="B831" s="45"/>
    </row>
    <row r="832" ht="24">
      <c r="B832" s="45"/>
    </row>
    <row r="833" ht="24">
      <c r="B833" s="45"/>
    </row>
    <row r="834" ht="24">
      <c r="B834" s="45"/>
    </row>
    <row r="835" ht="24">
      <c r="B835" s="45"/>
    </row>
    <row r="836" ht="24">
      <c r="B836" s="45"/>
    </row>
    <row r="837" ht="24">
      <c r="B837" s="45"/>
    </row>
    <row r="838" ht="24">
      <c r="B838" s="45"/>
    </row>
    <row r="839" ht="24">
      <c r="B839" s="45"/>
    </row>
    <row r="840" ht="24">
      <c r="B840" s="45"/>
    </row>
    <row r="841" ht="24">
      <c r="B841" s="45"/>
    </row>
    <row r="842" ht="24">
      <c r="B842" s="45"/>
    </row>
    <row r="843" ht="24">
      <c r="B843" s="45"/>
    </row>
    <row r="844" ht="24">
      <c r="B844" s="45"/>
    </row>
    <row r="845" ht="24">
      <c r="B845" s="45"/>
    </row>
    <row r="846" ht="24">
      <c r="B846" s="45"/>
    </row>
    <row r="847" ht="24">
      <c r="B847" s="45"/>
    </row>
    <row r="848" ht="24">
      <c r="B848" s="45"/>
    </row>
    <row r="849" ht="24">
      <c r="B849" s="45"/>
    </row>
    <row r="850" ht="24">
      <c r="B850" s="45"/>
    </row>
    <row r="851" ht="24">
      <c r="B851" s="45"/>
    </row>
    <row r="852" ht="24">
      <c r="B852" s="45"/>
    </row>
    <row r="853" ht="24">
      <c r="B853" s="45"/>
    </row>
    <row r="854" ht="24">
      <c r="B854" s="45"/>
    </row>
    <row r="855" ht="24">
      <c r="B855" s="45"/>
    </row>
    <row r="856" ht="24">
      <c r="B856" s="45"/>
    </row>
    <row r="857" ht="24">
      <c r="B857" s="45"/>
    </row>
  </sheetData>
  <sheetProtection/>
  <dataValidations count="2">
    <dataValidation type="list" allowBlank="1" showInputMessage="1" showErrorMessage="1" sqref="L2:M2">
      <formula1>"พ.ร.บ. งบประมาณรายจ่าย, อื่น ๆ"</formula1>
    </dataValidation>
    <dataValidation type="list" allowBlank="1" showInputMessage="1" showErrorMessage="1" sqref="K2:K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orientation="landscape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1" t="s">
        <v>16</v>
      </c>
      <c r="B1" s="1" t="s">
        <v>17</v>
      </c>
      <c r="C1" s="1" t="s">
        <v>18</v>
      </c>
    </row>
    <row r="2" spans="1:3" ht="27">
      <c r="A2" s="1" t="s">
        <v>19</v>
      </c>
      <c r="B2" s="1" t="s">
        <v>20</v>
      </c>
      <c r="C2" s="1" t="s">
        <v>21</v>
      </c>
    </row>
    <row r="3" spans="1:3" ht="27">
      <c r="A3" s="1" t="s">
        <v>22</v>
      </c>
      <c r="B3" s="1" t="s">
        <v>2</v>
      </c>
      <c r="C3" s="1" t="s">
        <v>23</v>
      </c>
    </row>
    <row r="4" spans="1:3" ht="27">
      <c r="A4" s="1" t="s">
        <v>24</v>
      </c>
      <c r="B4" s="1" t="s">
        <v>25</v>
      </c>
      <c r="C4" s="1" t="s">
        <v>26</v>
      </c>
    </row>
    <row r="5" spans="1:3" ht="27">
      <c r="A5" s="1" t="s">
        <v>27</v>
      </c>
      <c r="B5" s="1" t="s">
        <v>28</v>
      </c>
      <c r="C5" s="1" t="s">
        <v>29</v>
      </c>
    </row>
    <row r="6" spans="1:3" ht="27">
      <c r="A6" s="1" t="s">
        <v>30</v>
      </c>
      <c r="B6" s="1" t="s">
        <v>31</v>
      </c>
      <c r="C6" s="1" t="s">
        <v>32</v>
      </c>
    </row>
    <row r="7" spans="1:3" ht="27">
      <c r="A7" s="1" t="s">
        <v>33</v>
      </c>
      <c r="B7" s="1" t="s">
        <v>34</v>
      </c>
      <c r="C7" s="1" t="s">
        <v>35</v>
      </c>
    </row>
    <row r="8" spans="1:3" ht="27">
      <c r="A8" s="1" t="s">
        <v>36</v>
      </c>
      <c r="B8" s="1" t="s">
        <v>37</v>
      </c>
      <c r="C8" s="1" t="s">
        <v>38</v>
      </c>
    </row>
    <row r="9" spans="1:3" ht="27">
      <c r="A9" s="1" t="s">
        <v>39</v>
      </c>
      <c r="B9" s="1" t="s">
        <v>40</v>
      </c>
      <c r="C9" s="1" t="s">
        <v>41</v>
      </c>
    </row>
    <row r="10" spans="1:3" ht="27">
      <c r="A10" s="1" t="s">
        <v>42</v>
      </c>
      <c r="B10" s="1" t="s">
        <v>43</v>
      </c>
      <c r="C10" s="1" t="s">
        <v>44</v>
      </c>
    </row>
    <row r="11" spans="1:3" ht="27">
      <c r="A11" s="1" t="s">
        <v>45</v>
      </c>
      <c r="B11" s="1" t="s">
        <v>46</v>
      </c>
      <c r="C11" s="1" t="s">
        <v>47</v>
      </c>
    </row>
    <row r="12" spans="1:3" ht="27">
      <c r="A12" s="1" t="s">
        <v>48</v>
      </c>
      <c r="B12" s="1" t="s">
        <v>49</v>
      </c>
      <c r="C12" s="1" t="s">
        <v>50</v>
      </c>
    </row>
    <row r="13" spans="1:3" ht="27">
      <c r="A13" s="1" t="s">
        <v>51</v>
      </c>
      <c r="B13" s="1" t="s">
        <v>52</v>
      </c>
      <c r="C13" s="1" t="s">
        <v>53</v>
      </c>
    </row>
    <row r="14" spans="1:3" ht="27">
      <c r="A14" s="1" t="s">
        <v>54</v>
      </c>
      <c r="B14" s="1" t="s">
        <v>55</v>
      </c>
      <c r="C14" s="1" t="s">
        <v>56</v>
      </c>
    </row>
    <row r="15" spans="1:3" ht="27">
      <c r="A15" s="1" t="s">
        <v>57</v>
      </c>
      <c r="B15" s="1" t="s">
        <v>58</v>
      </c>
      <c r="C15" s="1" t="s">
        <v>59</v>
      </c>
    </row>
    <row r="16" spans="1:3" ht="27">
      <c r="A16" s="1" t="s">
        <v>60</v>
      </c>
      <c r="B16" s="1" t="s">
        <v>61</v>
      </c>
      <c r="C16" s="1" t="s">
        <v>62</v>
      </c>
    </row>
    <row r="17" spans="1:3" ht="27">
      <c r="A17" s="1" t="s">
        <v>63</v>
      </c>
      <c r="B17" s="1" t="s">
        <v>64</v>
      </c>
      <c r="C17" s="1" t="s">
        <v>65</v>
      </c>
    </row>
    <row r="18" spans="1:3" ht="27">
      <c r="A18" s="1" t="s">
        <v>66</v>
      </c>
      <c r="C18" s="1" t="s">
        <v>67</v>
      </c>
    </row>
    <row r="19" spans="1:3" ht="27">
      <c r="A19" s="1" t="s">
        <v>68</v>
      </c>
      <c r="C19" s="1" t="s">
        <v>69</v>
      </c>
    </row>
    <row r="20" spans="1:3" ht="27">
      <c r="A20" s="1" t="s">
        <v>70</v>
      </c>
      <c r="C20" s="1" t="s">
        <v>71</v>
      </c>
    </row>
    <row r="21" spans="1:3" ht="27">
      <c r="A21" s="1" t="s">
        <v>72</v>
      </c>
      <c r="C21" s="1" t="s">
        <v>73</v>
      </c>
    </row>
    <row r="22" ht="27">
      <c r="C22" s="1" t="s">
        <v>74</v>
      </c>
    </row>
    <row r="23" ht="27">
      <c r="C23" s="1" t="s">
        <v>75</v>
      </c>
    </row>
    <row r="24" ht="27">
      <c r="C24" s="1" t="s">
        <v>76</v>
      </c>
    </row>
    <row r="25" ht="27">
      <c r="C25" s="1" t="s">
        <v>77</v>
      </c>
    </row>
    <row r="26" ht="27">
      <c r="C26" s="1" t="s">
        <v>78</v>
      </c>
    </row>
    <row r="27" ht="27">
      <c r="C27" s="1" t="s">
        <v>79</v>
      </c>
    </row>
    <row r="28" ht="27">
      <c r="C28" s="1" t="s">
        <v>80</v>
      </c>
    </row>
    <row r="29" ht="27">
      <c r="C29" s="1" t="s">
        <v>81</v>
      </c>
    </row>
    <row r="30" ht="27">
      <c r="C30" s="1" t="s">
        <v>82</v>
      </c>
    </row>
    <row r="31" ht="27">
      <c r="C31" s="1" t="s">
        <v>83</v>
      </c>
    </row>
    <row r="32" ht="27">
      <c r="C32" s="1" t="s">
        <v>84</v>
      </c>
    </row>
    <row r="33" ht="27">
      <c r="C33" s="1" t="s">
        <v>85</v>
      </c>
    </row>
    <row r="34" ht="27">
      <c r="C34" s="1" t="s">
        <v>86</v>
      </c>
    </row>
    <row r="35" ht="27">
      <c r="C35" s="1" t="s">
        <v>87</v>
      </c>
    </row>
    <row r="36" ht="27">
      <c r="C36" s="1" t="s">
        <v>88</v>
      </c>
    </row>
    <row r="37" ht="27">
      <c r="C37" s="1" t="s">
        <v>89</v>
      </c>
    </row>
    <row r="38" ht="27">
      <c r="C38" s="1" t="s">
        <v>90</v>
      </c>
    </row>
    <row r="39" ht="27">
      <c r="C39" s="1" t="s">
        <v>91</v>
      </c>
    </row>
    <row r="40" ht="27">
      <c r="C40" s="1" t="s">
        <v>92</v>
      </c>
    </row>
    <row r="41" ht="27">
      <c r="C41" s="1" t="s">
        <v>93</v>
      </c>
    </row>
    <row r="42" ht="27">
      <c r="C42" s="1" t="s">
        <v>94</v>
      </c>
    </row>
    <row r="43" ht="27">
      <c r="C43" s="1" t="s">
        <v>95</v>
      </c>
    </row>
    <row r="44" ht="27">
      <c r="C44" s="1" t="s">
        <v>96</v>
      </c>
    </row>
    <row r="45" ht="27">
      <c r="C45" s="1" t="s">
        <v>97</v>
      </c>
    </row>
    <row r="46" ht="27">
      <c r="C46" s="1" t="s">
        <v>98</v>
      </c>
    </row>
    <row r="47" ht="27">
      <c r="C47" s="1" t="s">
        <v>99</v>
      </c>
    </row>
    <row r="48" ht="27">
      <c r="C48" s="1" t="s">
        <v>100</v>
      </c>
    </row>
    <row r="49" ht="27">
      <c r="C49" s="1" t="s">
        <v>101</v>
      </c>
    </row>
    <row r="50" ht="27">
      <c r="C50" s="1" t="s">
        <v>102</v>
      </c>
    </row>
    <row r="51" ht="27">
      <c r="C51" s="1" t="s">
        <v>103</v>
      </c>
    </row>
    <row r="52" ht="27">
      <c r="C52" s="1" t="s">
        <v>104</v>
      </c>
    </row>
    <row r="53" ht="27">
      <c r="C53" s="1" t="s">
        <v>105</v>
      </c>
    </row>
    <row r="54" ht="27">
      <c r="C54" s="1" t="s">
        <v>106</v>
      </c>
    </row>
    <row r="55" ht="27">
      <c r="C55" s="1" t="s">
        <v>107</v>
      </c>
    </row>
    <row r="56" ht="27">
      <c r="C56" s="1" t="s">
        <v>108</v>
      </c>
    </row>
    <row r="57" ht="27">
      <c r="C57" s="1" t="s">
        <v>109</v>
      </c>
    </row>
    <row r="58" ht="27">
      <c r="C58" s="1" t="s">
        <v>110</v>
      </c>
    </row>
    <row r="59" ht="27">
      <c r="C59" s="1" t="s">
        <v>111</v>
      </c>
    </row>
    <row r="60" ht="27">
      <c r="C60" s="1" t="s">
        <v>112</v>
      </c>
    </row>
    <row r="61" ht="27">
      <c r="C61" s="1" t="s">
        <v>113</v>
      </c>
    </row>
    <row r="62" ht="27">
      <c r="C62" s="1" t="s">
        <v>114</v>
      </c>
    </row>
    <row r="63" ht="27">
      <c r="C63" s="1" t="s">
        <v>115</v>
      </c>
    </row>
    <row r="64" ht="27">
      <c r="C64" s="1" t="s">
        <v>116</v>
      </c>
    </row>
    <row r="65" ht="27">
      <c r="C65" s="1" t="s">
        <v>117</v>
      </c>
    </row>
    <row r="66" ht="27">
      <c r="C66" s="1" t="s">
        <v>118</v>
      </c>
    </row>
    <row r="67" ht="27">
      <c r="C67" s="1" t="s">
        <v>119</v>
      </c>
    </row>
    <row r="68" ht="27">
      <c r="C68" s="1" t="s">
        <v>120</v>
      </c>
    </row>
    <row r="69" ht="27">
      <c r="C69" s="1" t="s">
        <v>121</v>
      </c>
    </row>
    <row r="70" ht="27">
      <c r="C70" s="1" t="s">
        <v>122</v>
      </c>
    </row>
    <row r="71" ht="27">
      <c r="C71" s="1" t="s">
        <v>123</v>
      </c>
    </row>
    <row r="72" ht="27">
      <c r="C72" s="1" t="s">
        <v>124</v>
      </c>
    </row>
    <row r="73" ht="27">
      <c r="C73" s="1" t="s">
        <v>125</v>
      </c>
    </row>
    <row r="74" ht="27">
      <c r="C74" s="1" t="s">
        <v>126</v>
      </c>
    </row>
    <row r="75" ht="27">
      <c r="C75" s="1" t="s">
        <v>127</v>
      </c>
    </row>
    <row r="76" ht="27">
      <c r="C76" s="1" t="s">
        <v>128</v>
      </c>
    </row>
    <row r="77" ht="27">
      <c r="C77" s="1" t="s">
        <v>129</v>
      </c>
    </row>
    <row r="78" ht="27">
      <c r="C78" s="1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2024-02-13T03:43:42Z</cp:lastPrinted>
  <dcterms:created xsi:type="dcterms:W3CDTF">2023-09-21T14:37:46Z</dcterms:created>
  <dcterms:modified xsi:type="dcterms:W3CDTF">2024-03-20T02:57:29Z</dcterms:modified>
  <cp:category/>
  <cp:version/>
  <cp:contentType/>
  <cp:contentStatus/>
</cp:coreProperties>
</file>